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FAC1AE1B-477C-42A9-BB3A-C789B618A7D7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C31" i="4" s="1"/>
  <c r="AB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C43" i="11" s="1"/>
  <c r="AB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N43" i="10" s="1"/>
  <c r="M43" i="10"/>
  <c r="L32" i="10"/>
  <c r="L31" i="10"/>
  <c r="N31" i="10" s="1"/>
  <c r="M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 s="1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C43" i="8" s="1"/>
  <c r="AB43" i="8"/>
  <c r="AA32" i="8"/>
  <c r="AA31" i="8"/>
  <c r="AB31" i="8"/>
  <c r="AC31" i="8"/>
  <c r="AA20" i="8"/>
  <c r="AA19" i="8"/>
  <c r="AB19" i="8"/>
  <c r="AC19" i="8" s="1"/>
  <c r="L44" i="8"/>
  <c r="L43" i="8"/>
  <c r="N43" i="8" s="1"/>
  <c r="M43" i="8"/>
  <c r="L32" i="8"/>
  <c r="L31" i="8"/>
  <c r="N31" i="8" s="1"/>
  <c r="M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C31" i="7" s="1"/>
  <c r="AB31" i="7"/>
  <c r="AA20" i="7"/>
  <c r="AA19" i="7"/>
  <c r="AC19" i="7" s="1"/>
  <c r="AB19" i="7"/>
  <c r="L44" i="7"/>
  <c r="L43" i="7"/>
  <c r="M43" i="7"/>
  <c r="N43" i="7"/>
  <c r="L32" i="7"/>
  <c r="L31" i="7"/>
  <c r="N31" i="7" s="1"/>
  <c r="M31" i="7"/>
  <c r="L20" i="7"/>
  <c r="L19" i="7"/>
  <c r="M19" i="7"/>
  <c r="N19" i="7" s="1"/>
  <c r="AA28" i="16"/>
  <c r="AB28" i="16"/>
  <c r="AA29" i="16"/>
  <c r="AB29" i="16"/>
  <c r="AA30" i="16"/>
  <c r="AB30" i="16"/>
  <c r="AB27" i="16"/>
  <c r="AA27" i="16"/>
  <c r="L27" i="12" l="1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C30" i="17" l="1"/>
  <c r="AP41" i="17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AR16" i="10" s="1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42" i="4" l="1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<sst xmlns="http://schemas.openxmlformats.org/spreadsheetml/2006/main" count="3300" uniqueCount="40">
  <si>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</si>
  <si>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</si>
  <si>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</si>
  <si>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</si>
  <si>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</si>
  <si>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</si>
  <si>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</si>
  <si>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</si>
  <si>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</si>
  <si>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</si>
  <si>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</si>
  <si>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</si>
  <si>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</si>
  <si>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</si>
  <si>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</si>
  <si>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</si>
  <si>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</si>
  <si>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</si>
  <si>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</si>
  <si>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</si>
  <si>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</si>
  <si>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</si>
  <si>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</si>
  <si>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</si>
  <si>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</si>
  <si>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</si>
  <si>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</si>
  <si>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</si>
  <si>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</si>
  <si>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</si>
  <si>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</si>
  <si>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</si>
  <si>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</si>
  <si>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</si>
  <si>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</si>
  <si>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</si>
  <si>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</si>
  <si>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</si>
  <si>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</si>
  <si>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2021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</si>
</sst>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5252020</v>
      </c>
      <c r="C15" s="2"/>
      <c r="D15" s="2"/>
      <c r="E15" s="2"/>
      <c r="F15" s="2">
        <v>1204000</v>
      </c>
      <c r="G15" s="2"/>
      <c r="H15" s="2">
        <v>10163085.000000002</v>
      </c>
      <c r="I15" s="2"/>
      <c r="J15" s="2">
        <v>0</v>
      </c>
      <c r="K15" s="2"/>
      <c r="L15" s="1">
        <f>B15+D15+F15+H15+J15</f>
        <v>16619105.000000002</v>
      </c>
      <c r="M15" s="13">
        <f>C15+E15+G15+I15+K15</f>
        <v>0</v>
      </c>
      <c r="N15" s="14">
        <f>L15+M15</f>
        <v>16619105.000000002</v>
      </c>
      <c r="P15" s="3" t="s">
        <v>12</v>
      </c>
      <c r="Q15" s="2">
        <v>1446</v>
      </c>
      <c r="R15" s="2">
        <v>0</v>
      </c>
      <c r="S15" s="2">
        <v>0</v>
      </c>
      <c r="T15" s="2">
        <v>0</v>
      </c>
      <c r="U15" s="2">
        <v>280</v>
      </c>
      <c r="V15" s="2">
        <v>0</v>
      </c>
      <c r="W15" s="2">
        <v>3852</v>
      </c>
      <c r="X15" s="2">
        <v>0</v>
      </c>
      <c r="Y15" s="2">
        <v>582</v>
      </c>
      <c r="Z15" s="2">
        <v>0</v>
      </c>
      <c r="AA15" s="1">
        <f>Q15+S15+U15+W15+Y15</f>
        <v>6160</v>
      </c>
      <c r="AB15" s="13">
        <f>R15+T15+V15+X15+Z15</f>
        <v>0</v>
      </c>
      <c r="AC15" s="14">
        <f>AA15+AB15</f>
        <v>6160</v>
      </c>
      <c r="AE15" s="3" t="s">
        <v>12</v>
      </c>
      <c r="AF15" s="2">
        <f>IFERROR(B15/Q15, "N.A.")</f>
        <v>3632.1023513139694</v>
      </c>
      <c r="AG15" s="2" t="str">
        <f t="shared" ref="AG15:AP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4300</v>
      </c>
      <c r="AK15" s="2" t="str">
        <f t="shared" si="0"/>
        <v>N.A.</v>
      </c>
      <c r="AL15" s="2">
        <f t="shared" si="0"/>
        <v>2638.3917445482871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2697.9066558441559</v>
      </c>
      <c r="AQ15" s="13" t="str">
        <f t="shared" ref="AQ15" si="1">IFERROR(M15/AB15, "N.A.")</f>
        <v>N.A.</v>
      </c>
      <c r="AR15" s="14">
        <f t="shared" ref="AR15" si="2">IFERROR(N15/AC15, "N.A.")</f>
        <v>2697.9066558441559</v>
      </c>
    </row>
    <row r="16" spans="1:44" ht="15" customHeight="1" thickBot="1" x14ac:dyDescent="0.3">
      <c r="A16" s="3" t="s">
        <v>13</v>
      </c>
      <c r="B16" s="2">
        <v>5669130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5669130</v>
      </c>
      <c r="M16" s="13">
        <f t="shared" ref="M16:M18" si="4">C16+E16+G16+I16+K16</f>
        <v>0</v>
      </c>
      <c r="N16" s="14">
        <f t="shared" ref="N16:N18" si="5">L16+M16</f>
        <v>5669130</v>
      </c>
      <c r="P16" s="3" t="s">
        <v>13</v>
      </c>
      <c r="Q16" s="2">
        <v>1128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1128</v>
      </c>
      <c r="AB16" s="13">
        <f t="shared" ref="AB16:AB18" si="7">R16+T16+V16+X16+Z16</f>
        <v>0</v>
      </c>
      <c r="AC16" s="14">
        <f t="shared" ref="AC16:AC18" si="8">AA16+AB16</f>
        <v>1128</v>
      </c>
      <c r="AE16" s="3" t="s">
        <v>13</v>
      </c>
      <c r="AF16" s="2">
        <f t="shared" ref="AF16:AF19" si="9">IFERROR(B16/Q16, "N.A.")</f>
        <v>5025.8244680851067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5025.8244680851067</v>
      </c>
      <c r="AQ16" s="13" t="str">
        <f t="shared" ref="AQ16:AQ18" si="11">IFERROR(M16/AB16, "N.A.")</f>
        <v>N.A.</v>
      </c>
      <c r="AR16" s="14">
        <f t="shared" ref="AR16:AR18" si="12">IFERROR(N16/AC16, "N.A.")</f>
        <v>5025.8244680851067</v>
      </c>
    </row>
    <row r="17" spans="1:44" ht="15" customHeight="1" thickBot="1" x14ac:dyDescent="0.3">
      <c r="A17" s="3" t="s">
        <v>14</v>
      </c>
      <c r="B17" s="2">
        <v>30069394.999999993</v>
      </c>
      <c r="C17" s="2">
        <v>86663900.00000003</v>
      </c>
      <c r="D17" s="2">
        <v>8268490.0000000009</v>
      </c>
      <c r="E17" s="2"/>
      <c r="F17" s="2"/>
      <c r="G17" s="2">
        <v>17388000</v>
      </c>
      <c r="H17" s="2"/>
      <c r="I17" s="2">
        <v>8580249.9999999981</v>
      </c>
      <c r="J17" s="2">
        <v>0</v>
      </c>
      <c r="K17" s="2"/>
      <c r="L17" s="1">
        <f t="shared" si="3"/>
        <v>38337884.999999993</v>
      </c>
      <c r="M17" s="13">
        <f t="shared" si="4"/>
        <v>112632150.00000003</v>
      </c>
      <c r="N17" s="14">
        <f t="shared" si="5"/>
        <v>150970035.00000003</v>
      </c>
      <c r="P17" s="3" t="s">
        <v>14</v>
      </c>
      <c r="Q17" s="2">
        <v>6182</v>
      </c>
      <c r="R17" s="2">
        <v>16835</v>
      </c>
      <c r="S17" s="2">
        <v>2562</v>
      </c>
      <c r="T17" s="2">
        <v>0</v>
      </c>
      <c r="U17" s="2">
        <v>0</v>
      </c>
      <c r="V17" s="2">
        <v>1318</v>
      </c>
      <c r="W17" s="2">
        <v>0</v>
      </c>
      <c r="X17" s="2">
        <v>2138</v>
      </c>
      <c r="Y17" s="2">
        <v>256</v>
      </c>
      <c r="Z17" s="2">
        <v>0</v>
      </c>
      <c r="AA17" s="1">
        <f t="shared" si="6"/>
        <v>9000</v>
      </c>
      <c r="AB17" s="13">
        <f t="shared" si="7"/>
        <v>20291</v>
      </c>
      <c r="AC17" s="14">
        <f t="shared" si="8"/>
        <v>29291</v>
      </c>
      <c r="AE17" s="3" t="s">
        <v>14</v>
      </c>
      <c r="AF17" s="2">
        <f t="shared" si="9"/>
        <v>4864.0237787123897</v>
      </c>
      <c r="AG17" s="2">
        <f t="shared" si="0"/>
        <v>5147.8408078408092</v>
      </c>
      <c r="AH17" s="2">
        <f t="shared" si="0"/>
        <v>3227.3575331772058</v>
      </c>
      <c r="AI17" s="2" t="str">
        <f t="shared" si="0"/>
        <v>N.A.</v>
      </c>
      <c r="AJ17" s="2" t="str">
        <f t="shared" si="0"/>
        <v>N.A.</v>
      </c>
      <c r="AK17" s="2">
        <f t="shared" si="0"/>
        <v>13192.716236722306</v>
      </c>
      <c r="AL17" s="2" t="str">
        <f t="shared" si="0"/>
        <v>N.A.</v>
      </c>
      <c r="AM17" s="2">
        <f t="shared" si="0"/>
        <v>4013.2132834424688</v>
      </c>
      <c r="AN17" s="2">
        <f t="shared" si="0"/>
        <v>0</v>
      </c>
      <c r="AO17" s="2" t="str">
        <f t="shared" si="0"/>
        <v>N.A.</v>
      </c>
      <c r="AP17" s="15">
        <f t="shared" si="10"/>
        <v>4259.7649999999994</v>
      </c>
      <c r="AQ17" s="13">
        <f t="shared" si="11"/>
        <v>5550.8427381597767</v>
      </c>
      <c r="AR17" s="14">
        <f t="shared" si="12"/>
        <v>5154.1441056979966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21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40990544.999999993</v>
      </c>
      <c r="C19" s="2">
        <v>86663900.00000003</v>
      </c>
      <c r="D19" s="2">
        <v>8268490.0000000009</v>
      </c>
      <c r="E19" s="2"/>
      <c r="F19" s="2">
        <v>1204000</v>
      </c>
      <c r="G19" s="2">
        <v>17388000</v>
      </c>
      <c r="H19" s="2">
        <v>10163085.000000002</v>
      </c>
      <c r="I19" s="2">
        <v>8580249.9999999981</v>
      </c>
      <c r="J19" s="2">
        <v>0</v>
      </c>
      <c r="K19" s="2"/>
      <c r="L19" s="1">
        <f t="shared" ref="L19" si="13">B19+D19+F19+H19+J19</f>
        <v>60626119.999999993</v>
      </c>
      <c r="M19" s="13">
        <f t="shared" ref="M19" si="14">C19+E19+G19+I19+K19</f>
        <v>112632150.00000003</v>
      </c>
      <c r="N19" s="21">
        <f t="shared" ref="N19" si="15">L19+M19</f>
        <v>173258270.00000003</v>
      </c>
      <c r="P19" s="4" t="s">
        <v>16</v>
      </c>
      <c r="Q19" s="2">
        <v>8756</v>
      </c>
      <c r="R19" s="2">
        <v>16835</v>
      </c>
      <c r="S19" s="2">
        <v>2562</v>
      </c>
      <c r="T19" s="2">
        <v>0</v>
      </c>
      <c r="U19" s="2">
        <v>280</v>
      </c>
      <c r="V19" s="2">
        <v>1318</v>
      </c>
      <c r="W19" s="2">
        <v>3852</v>
      </c>
      <c r="X19" s="2">
        <v>2138</v>
      </c>
      <c r="Y19" s="2">
        <v>838</v>
      </c>
      <c r="Z19" s="2">
        <v>0</v>
      </c>
      <c r="AA19" s="1">
        <f t="shared" ref="AA19" si="16">Q19+S19+U19+W19+Y19</f>
        <v>16288</v>
      </c>
      <c r="AB19" s="13">
        <f t="shared" ref="AB19" si="17">R19+T19+V19+X19+Z19</f>
        <v>20291</v>
      </c>
      <c r="AC19" s="14">
        <f t="shared" ref="AC19" si="18">AA19+AB19</f>
        <v>36579</v>
      </c>
      <c r="AE19" s="4" t="s">
        <v>16</v>
      </c>
      <c r="AF19" s="2">
        <f t="shared" si="9"/>
        <v>4681.4235952489717</v>
      </c>
      <c r="AG19" s="2">
        <f t="shared" si="0"/>
        <v>5147.8408078408092</v>
      </c>
      <c r="AH19" s="2">
        <f t="shared" si="0"/>
        <v>3227.3575331772058</v>
      </c>
      <c r="AI19" s="2" t="str">
        <f t="shared" si="0"/>
        <v>N.A.</v>
      </c>
      <c r="AJ19" s="2">
        <f t="shared" si="0"/>
        <v>4300</v>
      </c>
      <c r="AK19" s="2">
        <f t="shared" si="0"/>
        <v>13192.716236722306</v>
      </c>
      <c r="AL19" s="2">
        <f t="shared" si="0"/>
        <v>2638.3917445482871</v>
      </c>
      <c r="AM19" s="2">
        <f t="shared" si="0"/>
        <v>4013.2132834424688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3722.1340864440076</v>
      </c>
      <c r="AQ19" s="13">
        <f t="shared" ref="AQ19" si="20">IFERROR(M19/AB19, "N.A.")</f>
        <v>5550.8427381597767</v>
      </c>
      <c r="AR19" s="14">
        <f t="shared" ref="AR19" si="21">IFERROR(N19/AC19, "N.A.")</f>
        <v>4736.5502064025814</v>
      </c>
    </row>
    <row r="20" spans="1:44" ht="15" customHeight="1" thickBot="1" x14ac:dyDescent="0.3">
      <c r="A20" s="5" t="s">
        <v>0</v>
      </c>
      <c r="B20" s="42">
        <f>B19+C19</f>
        <v>127654445.00000003</v>
      </c>
      <c r="C20" s="43"/>
      <c r="D20" s="42">
        <f>D19+E19</f>
        <v>8268490.0000000009</v>
      </c>
      <c r="E20" s="43"/>
      <c r="F20" s="42">
        <f>F19+G19</f>
        <v>18592000</v>
      </c>
      <c r="G20" s="43"/>
      <c r="H20" s="42">
        <f>H19+I19</f>
        <v>18743335</v>
      </c>
      <c r="I20" s="43"/>
      <c r="J20" s="42">
        <f>J19+K19</f>
        <v>0</v>
      </c>
      <c r="K20" s="43"/>
      <c r="L20" s="42">
        <f>L19+M19</f>
        <v>173258270.00000003</v>
      </c>
      <c r="M20" s="46"/>
      <c r="N20" s="22">
        <f>B20+D20+F20+H20+J20</f>
        <v>173258270.00000003</v>
      </c>
      <c r="P20" s="5" t="s">
        <v>0</v>
      </c>
      <c r="Q20" s="42">
        <f>Q19+R19</f>
        <v>25591</v>
      </c>
      <c r="R20" s="43"/>
      <c r="S20" s="42">
        <f>S19+T19</f>
        <v>2562</v>
      </c>
      <c r="T20" s="43"/>
      <c r="U20" s="42">
        <f>U19+V19</f>
        <v>1598</v>
      </c>
      <c r="V20" s="43"/>
      <c r="W20" s="42">
        <f>W19+X19</f>
        <v>5990</v>
      </c>
      <c r="X20" s="43"/>
      <c r="Y20" s="42">
        <f>Y19+Z19</f>
        <v>838</v>
      </c>
      <c r="Z20" s="43"/>
      <c r="AA20" s="42">
        <f>AA19+AB19</f>
        <v>36579</v>
      </c>
      <c r="AB20" s="43"/>
      <c r="AC20" s="23">
        <f>Q20+S20+U20+W20+Y20</f>
        <v>36579</v>
      </c>
      <c r="AE20" s="5" t="s">
        <v>0</v>
      </c>
      <c r="AF20" s="44">
        <f>IFERROR(B20/Q20,"N.A.")</f>
        <v>4988.2554413661064</v>
      </c>
      <c r="AG20" s="45"/>
      <c r="AH20" s="44">
        <f>IFERROR(D20/S20,"N.A.")</f>
        <v>3227.3575331772058</v>
      </c>
      <c r="AI20" s="45"/>
      <c r="AJ20" s="44">
        <f>IFERROR(F20/U20,"N.A.")</f>
        <v>11634.543178973718</v>
      </c>
      <c r="AK20" s="45"/>
      <c r="AL20" s="44">
        <f>IFERROR(H20/W20,"N.A.")</f>
        <v>3129.1043405676128</v>
      </c>
      <c r="AM20" s="45"/>
      <c r="AN20" s="44">
        <f>IFERROR(J20/Y20,"N.A.")</f>
        <v>0</v>
      </c>
      <c r="AO20" s="45"/>
      <c r="AP20" s="44">
        <f>IFERROR(L20/AA20,"N.A.")</f>
        <v>4736.5502064025814</v>
      </c>
      <c r="AQ20" s="45"/>
      <c r="AR20" s="16">
        <f>IFERROR(N20/AC20, "N.A.")</f>
        <v>4736.5502064025814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1204000</v>
      </c>
      <c r="C27" s="2"/>
      <c r="D27" s="2"/>
      <c r="E27" s="2"/>
      <c r="F27" s="2"/>
      <c r="G27" s="2"/>
      <c r="H27" s="2">
        <v>8220740</v>
      </c>
      <c r="I27" s="2"/>
      <c r="J27" s="2">
        <v>0</v>
      </c>
      <c r="K27" s="2"/>
      <c r="L27" s="1">
        <f>B27+D27+F27+H27+J27</f>
        <v>9424740</v>
      </c>
      <c r="M27" s="13">
        <f>C27+E27+G27+I27+K27</f>
        <v>0</v>
      </c>
      <c r="N27" s="14">
        <f>L27+M27</f>
        <v>9424740</v>
      </c>
      <c r="P27" s="3" t="s">
        <v>12</v>
      </c>
      <c r="Q27" s="2">
        <v>280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2679</v>
      </c>
      <c r="X27" s="2">
        <v>0</v>
      </c>
      <c r="Y27" s="2">
        <v>256</v>
      </c>
      <c r="Z27" s="2">
        <v>0</v>
      </c>
      <c r="AA27" s="1">
        <f>Q27+S27+U27+W27+Y27</f>
        <v>3215</v>
      </c>
      <c r="AB27" s="13">
        <f>R27+T27+V27+X27+Z27</f>
        <v>0</v>
      </c>
      <c r="AC27" s="14">
        <f>AA27+AB27</f>
        <v>3215</v>
      </c>
      <c r="AE27" s="3" t="s">
        <v>12</v>
      </c>
      <c r="AF27" s="2">
        <f>IFERROR(B27/Q27, "N.A.")</f>
        <v>4300</v>
      </c>
      <c r="AG27" s="2" t="str">
        <f t="shared" ref="AG27:AG31" si="22">IFERROR(C27/R27, "N.A.")</f>
        <v>N.A.</v>
      </c>
      <c r="AH27" s="2" t="str">
        <f t="shared" ref="AH27:AH31" si="23">IFERROR(D27/S27, "N.A.")</f>
        <v>N.A.</v>
      </c>
      <c r="AI27" s="2" t="str">
        <f t="shared" ref="AI27:AI31" si="24">IFERROR(E27/T27, "N.A.")</f>
        <v>N.A.</v>
      </c>
      <c r="AJ27" s="2" t="str">
        <f t="shared" ref="AJ27:AJ31" si="25">IFERROR(F27/U27, "N.A.")</f>
        <v>N.A.</v>
      </c>
      <c r="AK27" s="2" t="str">
        <f t="shared" ref="AK27:AK31" si="26">IFERROR(G27/V27, "N.A.")</f>
        <v>N.A.</v>
      </c>
      <c r="AL27" s="2">
        <f t="shared" ref="AL27:AL31" si="27">IFERROR(H27/W27, "N.A.")</f>
        <v>3068.5852930197834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2931.4898911353034</v>
      </c>
      <c r="AQ27" s="13" t="str">
        <f t="shared" ref="AQ27:AQ30" si="32">IFERROR(M27/AB27, "N.A.")</f>
        <v>N.A.</v>
      </c>
      <c r="AR27" s="14">
        <f t="shared" ref="AR27:AR30" si="33">IFERROR(N27/AC27, "N.A.")</f>
        <v>2931.4898911353034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12698495</v>
      </c>
      <c r="C29" s="2">
        <v>41672059.999999993</v>
      </c>
      <c r="D29" s="2">
        <v>4417240</v>
      </c>
      <c r="E29" s="2"/>
      <c r="F29" s="2"/>
      <c r="G29" s="2">
        <v>17388000</v>
      </c>
      <c r="H29" s="2"/>
      <c r="I29" s="2">
        <v>7110250</v>
      </c>
      <c r="J29" s="2"/>
      <c r="K29" s="2"/>
      <c r="L29" s="1">
        <f t="shared" si="34"/>
        <v>17115735</v>
      </c>
      <c r="M29" s="13">
        <f t="shared" si="35"/>
        <v>66170309.999999993</v>
      </c>
      <c r="N29" s="14">
        <f t="shared" si="36"/>
        <v>83286045</v>
      </c>
      <c r="P29" s="3" t="s">
        <v>14</v>
      </c>
      <c r="Q29" s="2">
        <v>2416</v>
      </c>
      <c r="R29" s="2">
        <v>9335</v>
      </c>
      <c r="S29" s="2">
        <v>1434</v>
      </c>
      <c r="T29" s="2">
        <v>0</v>
      </c>
      <c r="U29" s="2">
        <v>0</v>
      </c>
      <c r="V29" s="2">
        <v>816</v>
      </c>
      <c r="W29" s="2">
        <v>0</v>
      </c>
      <c r="X29" s="2">
        <v>1637</v>
      </c>
      <c r="Y29" s="2">
        <v>0</v>
      </c>
      <c r="Z29" s="2">
        <v>0</v>
      </c>
      <c r="AA29" s="1">
        <f t="shared" si="37"/>
        <v>3850</v>
      </c>
      <c r="AB29" s="13">
        <f t="shared" si="38"/>
        <v>11788</v>
      </c>
      <c r="AC29" s="14">
        <f t="shared" si="39"/>
        <v>15638</v>
      </c>
      <c r="AE29" s="3" t="s">
        <v>14</v>
      </c>
      <c r="AF29" s="2">
        <f t="shared" si="40"/>
        <v>5255.9995860927156</v>
      </c>
      <c r="AG29" s="2">
        <f t="shared" si="22"/>
        <v>4464.0664167113009</v>
      </c>
      <c r="AH29" s="2">
        <f t="shared" si="23"/>
        <v>3080.3626220362621</v>
      </c>
      <c r="AI29" s="2" t="str">
        <f t="shared" si="24"/>
        <v>N.A.</v>
      </c>
      <c r="AJ29" s="2" t="str">
        <f t="shared" si="25"/>
        <v>N.A.</v>
      </c>
      <c r="AK29" s="2">
        <f t="shared" si="26"/>
        <v>21308.823529411766</v>
      </c>
      <c r="AL29" s="2" t="str">
        <f t="shared" si="27"/>
        <v>N.A.</v>
      </c>
      <c r="AM29" s="2">
        <f t="shared" si="28"/>
        <v>4343.463653023824</v>
      </c>
      <c r="AN29" s="2" t="str">
        <f t="shared" si="29"/>
        <v>N.A.</v>
      </c>
      <c r="AO29" s="2" t="str">
        <f t="shared" si="30"/>
        <v>N.A.</v>
      </c>
      <c r="AP29" s="15">
        <f t="shared" si="31"/>
        <v>4445.6454545454544</v>
      </c>
      <c r="AQ29" s="13">
        <f t="shared" si="32"/>
        <v>5613.3618934509668</v>
      </c>
      <c r="AR29" s="14">
        <f t="shared" si="33"/>
        <v>5325.875751374856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21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13902494.999999998</v>
      </c>
      <c r="C31" s="2">
        <v>41672059.999999993</v>
      </c>
      <c r="D31" s="2">
        <v>4417240</v>
      </c>
      <c r="E31" s="2"/>
      <c r="F31" s="2"/>
      <c r="G31" s="2">
        <v>17388000</v>
      </c>
      <c r="H31" s="2">
        <v>8220740</v>
      </c>
      <c r="I31" s="2">
        <v>7110250</v>
      </c>
      <c r="J31" s="2">
        <v>0</v>
      </c>
      <c r="K31" s="2"/>
      <c r="L31" s="1">
        <f t="shared" ref="L31" si="41">B31+D31+F31+H31+J31</f>
        <v>26540475</v>
      </c>
      <c r="M31" s="13">
        <f t="shared" ref="M31" si="42">C31+E31+G31+I31+K31</f>
        <v>66170309.999999993</v>
      </c>
      <c r="N31" s="21">
        <f t="shared" ref="N31" si="43">L31+M31</f>
        <v>92710785</v>
      </c>
      <c r="P31" s="4" t="s">
        <v>16</v>
      </c>
      <c r="Q31" s="2">
        <v>2696</v>
      </c>
      <c r="R31" s="2">
        <v>9335</v>
      </c>
      <c r="S31" s="2">
        <v>1434</v>
      </c>
      <c r="T31" s="2">
        <v>0</v>
      </c>
      <c r="U31" s="2">
        <v>0</v>
      </c>
      <c r="V31" s="2">
        <v>816</v>
      </c>
      <c r="W31" s="2">
        <v>2679</v>
      </c>
      <c r="X31" s="2">
        <v>1637</v>
      </c>
      <c r="Y31" s="2">
        <v>256</v>
      </c>
      <c r="Z31" s="2">
        <v>0</v>
      </c>
      <c r="AA31" s="1">
        <f t="shared" ref="AA31" si="44">Q31+S31+U31+W31+Y31</f>
        <v>7065</v>
      </c>
      <c r="AB31" s="13">
        <f t="shared" ref="AB31" si="45">R31+T31+V31+X31+Z31</f>
        <v>11788</v>
      </c>
      <c r="AC31" s="14">
        <f t="shared" ref="AC31" si="46">AA31+AB31</f>
        <v>18853</v>
      </c>
      <c r="AE31" s="4" t="s">
        <v>16</v>
      </c>
      <c r="AF31" s="2">
        <f t="shared" si="40"/>
        <v>5156.7117952522249</v>
      </c>
      <c r="AG31" s="2">
        <f t="shared" si="22"/>
        <v>4464.0664167113009</v>
      </c>
      <c r="AH31" s="2">
        <f t="shared" si="23"/>
        <v>3080.3626220362621</v>
      </c>
      <c r="AI31" s="2" t="str">
        <f t="shared" si="24"/>
        <v>N.A.</v>
      </c>
      <c r="AJ31" s="2" t="str">
        <f t="shared" si="25"/>
        <v>N.A.</v>
      </c>
      <c r="AK31" s="2">
        <f t="shared" si="26"/>
        <v>21308.823529411766</v>
      </c>
      <c r="AL31" s="2">
        <f t="shared" si="27"/>
        <v>3068.5852930197834</v>
      </c>
      <c r="AM31" s="2">
        <f t="shared" si="28"/>
        <v>4343.463653023824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3756.6135881104033</v>
      </c>
      <c r="AQ31" s="13">
        <f t="shared" ref="AQ31" si="48">IFERROR(M31/AB31, "N.A.")</f>
        <v>5613.3618934509668</v>
      </c>
      <c r="AR31" s="14">
        <f t="shared" ref="AR31" si="49">IFERROR(N31/AC31, "N.A.")</f>
        <v>4917.5613960642868</v>
      </c>
    </row>
    <row r="32" spans="1:44" ht="15" customHeight="1" thickBot="1" x14ac:dyDescent="0.3">
      <c r="A32" s="5" t="s">
        <v>0</v>
      </c>
      <c r="B32" s="42">
        <f>B31+C31</f>
        <v>55574554.999999993</v>
      </c>
      <c r="C32" s="43"/>
      <c r="D32" s="42">
        <f>D31+E31</f>
        <v>4417240</v>
      </c>
      <c r="E32" s="43"/>
      <c r="F32" s="42">
        <f>F31+G31</f>
        <v>17388000</v>
      </c>
      <c r="G32" s="43"/>
      <c r="H32" s="42">
        <f>H31+I31</f>
        <v>15330990</v>
      </c>
      <c r="I32" s="43"/>
      <c r="J32" s="42">
        <f>J31+K31</f>
        <v>0</v>
      </c>
      <c r="K32" s="43"/>
      <c r="L32" s="42">
        <f>L31+M31</f>
        <v>92710785</v>
      </c>
      <c r="M32" s="46"/>
      <c r="N32" s="22">
        <f>B32+D32+F32+H32+J32</f>
        <v>92710785</v>
      </c>
      <c r="P32" s="5" t="s">
        <v>0</v>
      </c>
      <c r="Q32" s="42">
        <f>Q31+R31</f>
        <v>12031</v>
      </c>
      <c r="R32" s="43"/>
      <c r="S32" s="42">
        <f>S31+T31</f>
        <v>1434</v>
      </c>
      <c r="T32" s="43"/>
      <c r="U32" s="42">
        <f>U31+V31</f>
        <v>816</v>
      </c>
      <c r="V32" s="43"/>
      <c r="W32" s="42">
        <f>W31+X31</f>
        <v>4316</v>
      </c>
      <c r="X32" s="43"/>
      <c r="Y32" s="42">
        <f>Y31+Z31</f>
        <v>256</v>
      </c>
      <c r="Z32" s="43"/>
      <c r="AA32" s="42">
        <f>AA31+AB31</f>
        <v>18853</v>
      </c>
      <c r="AB32" s="43"/>
      <c r="AC32" s="23">
        <f>Q32+S32+U32+W32+Y32</f>
        <v>18853</v>
      </c>
      <c r="AE32" s="5" t="s">
        <v>0</v>
      </c>
      <c r="AF32" s="44">
        <f>IFERROR(B32/Q32,"N.A.")</f>
        <v>4619.2797772421236</v>
      </c>
      <c r="AG32" s="45"/>
      <c r="AH32" s="44">
        <f>IFERROR(D32/S32,"N.A.")</f>
        <v>3080.3626220362621</v>
      </c>
      <c r="AI32" s="45"/>
      <c r="AJ32" s="44">
        <f>IFERROR(F32/U32,"N.A.")</f>
        <v>21308.823529411766</v>
      </c>
      <c r="AK32" s="45"/>
      <c r="AL32" s="44">
        <f>IFERROR(H32/W32,"N.A.")</f>
        <v>3552.1292863762742</v>
      </c>
      <c r="AM32" s="45"/>
      <c r="AN32" s="44">
        <f>IFERROR(J32/Y32,"N.A.")</f>
        <v>0</v>
      </c>
      <c r="AO32" s="45"/>
      <c r="AP32" s="44">
        <f>IFERROR(L32/AA32,"N.A.")</f>
        <v>4917.5613960642868</v>
      </c>
      <c r="AQ32" s="45"/>
      <c r="AR32" s="16">
        <f>IFERROR(N32/AC32, "N.A.")</f>
        <v>4917.5613960642868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4048020</v>
      </c>
      <c r="C39" s="2"/>
      <c r="D39" s="2"/>
      <c r="E39" s="2"/>
      <c r="F39" s="2">
        <v>1204000</v>
      </c>
      <c r="G39" s="2"/>
      <c r="H39" s="2">
        <v>1942345.0000000002</v>
      </c>
      <c r="I39" s="2"/>
      <c r="J39" s="2">
        <v>0</v>
      </c>
      <c r="K39" s="2"/>
      <c r="L39" s="1">
        <f>B39+D39+F39+H39+J39</f>
        <v>7194365</v>
      </c>
      <c r="M39" s="13">
        <f>C39+E39+G39+I39+K39</f>
        <v>0</v>
      </c>
      <c r="N39" s="14">
        <f>L39+M39</f>
        <v>7194365</v>
      </c>
      <c r="P39" s="3" t="s">
        <v>12</v>
      </c>
      <c r="Q39" s="2">
        <v>1166</v>
      </c>
      <c r="R39" s="2">
        <v>0</v>
      </c>
      <c r="S39" s="2">
        <v>0</v>
      </c>
      <c r="T39" s="2">
        <v>0</v>
      </c>
      <c r="U39" s="2">
        <v>280</v>
      </c>
      <c r="V39" s="2">
        <v>0</v>
      </c>
      <c r="W39" s="2">
        <v>1173</v>
      </c>
      <c r="X39" s="2">
        <v>0</v>
      </c>
      <c r="Y39" s="2">
        <v>326</v>
      </c>
      <c r="Z39" s="2">
        <v>0</v>
      </c>
      <c r="AA39" s="1">
        <f>Q39+S39+U39+W39+Y39</f>
        <v>2945</v>
      </c>
      <c r="AB39" s="13">
        <f>R39+T39+V39+X39+Z39</f>
        <v>0</v>
      </c>
      <c r="AC39" s="14">
        <f>AA39+AB39</f>
        <v>2945</v>
      </c>
      <c r="AE39" s="3" t="s">
        <v>12</v>
      </c>
      <c r="AF39" s="2">
        <f>IFERROR(B39/Q39, "N.A.")</f>
        <v>3471.7152658662094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4300</v>
      </c>
      <c r="AK39" s="2" t="str">
        <f t="shared" ref="AK39:AK43" si="54">IFERROR(G39/V39, "N.A.")</f>
        <v>N.A.</v>
      </c>
      <c r="AL39" s="2">
        <f t="shared" ref="AL39:AL43" si="55">IFERROR(H39/W39, "N.A.")</f>
        <v>1655.8780903665815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2442.9083191850596</v>
      </c>
      <c r="AQ39" s="13" t="str">
        <f t="shared" ref="AQ39:AQ42" si="60">IFERROR(M39/AB39, "N.A.")</f>
        <v>N.A.</v>
      </c>
      <c r="AR39" s="14">
        <f t="shared" ref="AR39:AR42" si="61">IFERROR(N39/AC39, "N.A.")</f>
        <v>2442.9083191850596</v>
      </c>
    </row>
    <row r="40" spans="1:44" ht="15" customHeight="1" thickBot="1" x14ac:dyDescent="0.3">
      <c r="A40" s="3" t="s">
        <v>13</v>
      </c>
      <c r="B40" s="2">
        <v>5669130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5669130</v>
      </c>
      <c r="M40" s="13">
        <f t="shared" ref="M40:M42" si="63">C40+E40+G40+I40+K40</f>
        <v>0</v>
      </c>
      <c r="N40" s="14">
        <f t="shared" ref="N40:N42" si="64">L40+M40</f>
        <v>5669130</v>
      </c>
      <c r="P40" s="3" t="s">
        <v>13</v>
      </c>
      <c r="Q40" s="2">
        <v>1128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1128</v>
      </c>
      <c r="AB40" s="13">
        <f t="shared" ref="AB40:AB42" si="66">R40+T40+V40+X40+Z40</f>
        <v>0</v>
      </c>
      <c r="AC40" s="14">
        <f t="shared" ref="AC40:AC42" si="67">AA40+AB40</f>
        <v>1128</v>
      </c>
      <c r="AE40" s="3" t="s">
        <v>13</v>
      </c>
      <c r="AF40" s="2">
        <f t="shared" ref="AF40:AF43" si="68">IFERROR(B40/Q40, "N.A.")</f>
        <v>5025.8244680851067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5025.8244680851067</v>
      </c>
      <c r="AQ40" s="13" t="str">
        <f t="shared" si="60"/>
        <v>N.A.</v>
      </c>
      <c r="AR40" s="14">
        <f t="shared" si="61"/>
        <v>5025.8244680851067</v>
      </c>
    </row>
    <row r="41" spans="1:44" ht="15" customHeight="1" thickBot="1" x14ac:dyDescent="0.3">
      <c r="A41" s="3" t="s">
        <v>14</v>
      </c>
      <c r="B41" s="2">
        <v>17370900.000000004</v>
      </c>
      <c r="C41" s="2">
        <v>44991839.999999993</v>
      </c>
      <c r="D41" s="2">
        <v>3851249.9999999995</v>
      </c>
      <c r="E41" s="2"/>
      <c r="F41" s="2"/>
      <c r="G41" s="2">
        <v>0</v>
      </c>
      <c r="H41" s="2"/>
      <c r="I41" s="2">
        <v>1470000</v>
      </c>
      <c r="J41" s="2">
        <v>0</v>
      </c>
      <c r="K41" s="2"/>
      <c r="L41" s="1">
        <f t="shared" si="62"/>
        <v>21222150.000000004</v>
      </c>
      <c r="M41" s="13">
        <f t="shared" si="63"/>
        <v>46461839.999999993</v>
      </c>
      <c r="N41" s="14">
        <f t="shared" si="64"/>
        <v>67683990</v>
      </c>
      <c r="P41" s="3" t="s">
        <v>14</v>
      </c>
      <c r="Q41" s="2">
        <v>3766</v>
      </c>
      <c r="R41" s="2">
        <v>7500</v>
      </c>
      <c r="S41" s="2">
        <v>1128</v>
      </c>
      <c r="T41" s="2">
        <v>0</v>
      </c>
      <c r="U41" s="2">
        <v>0</v>
      </c>
      <c r="V41" s="2">
        <v>502</v>
      </c>
      <c r="W41" s="2">
        <v>0</v>
      </c>
      <c r="X41" s="2">
        <v>501</v>
      </c>
      <c r="Y41" s="2">
        <v>256</v>
      </c>
      <c r="Z41" s="2">
        <v>0</v>
      </c>
      <c r="AA41" s="1">
        <f t="shared" si="65"/>
        <v>5150</v>
      </c>
      <c r="AB41" s="13">
        <f t="shared" si="66"/>
        <v>8503</v>
      </c>
      <c r="AC41" s="14">
        <f t="shared" si="67"/>
        <v>13653</v>
      </c>
      <c r="AE41" s="3" t="s">
        <v>14</v>
      </c>
      <c r="AF41" s="2">
        <f t="shared" si="68"/>
        <v>4612.5597450876276</v>
      </c>
      <c r="AG41" s="2">
        <f t="shared" si="50"/>
        <v>5998.9119999999994</v>
      </c>
      <c r="AH41" s="2">
        <f t="shared" si="51"/>
        <v>3414.2287234042551</v>
      </c>
      <c r="AI41" s="2" t="str">
        <f t="shared" si="52"/>
        <v>N.A.</v>
      </c>
      <c r="AJ41" s="2" t="str">
        <f t="shared" si="53"/>
        <v>N.A.</v>
      </c>
      <c r="AK41" s="2">
        <f t="shared" si="54"/>
        <v>0</v>
      </c>
      <c r="AL41" s="2" t="str">
        <f t="shared" si="55"/>
        <v>N.A.</v>
      </c>
      <c r="AM41" s="2">
        <f t="shared" si="56"/>
        <v>2934.131736526946</v>
      </c>
      <c r="AN41" s="2">
        <f t="shared" si="57"/>
        <v>0</v>
      </c>
      <c r="AO41" s="2" t="str">
        <f t="shared" si="58"/>
        <v>N.A.</v>
      </c>
      <c r="AP41" s="15">
        <f t="shared" si="59"/>
        <v>4120.805825242719</v>
      </c>
      <c r="AQ41" s="13">
        <f t="shared" si="60"/>
        <v>5464.1702928378209</v>
      </c>
      <c r="AR41" s="14">
        <f t="shared" si="61"/>
        <v>4957.4445176884201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27088050</v>
      </c>
      <c r="C43" s="2">
        <v>44991839.999999993</v>
      </c>
      <c r="D43" s="2">
        <v>3851249.9999999995</v>
      </c>
      <c r="E43" s="2"/>
      <c r="F43" s="2">
        <v>1204000</v>
      </c>
      <c r="G43" s="2">
        <v>0</v>
      </c>
      <c r="H43" s="2">
        <v>1942345.0000000002</v>
      </c>
      <c r="I43" s="2">
        <v>1470000</v>
      </c>
      <c r="J43" s="2">
        <v>0</v>
      </c>
      <c r="K43" s="2"/>
      <c r="L43" s="1">
        <f t="shared" ref="L43" si="69">B43+D43+F43+H43+J43</f>
        <v>34085645</v>
      </c>
      <c r="M43" s="13">
        <f t="shared" ref="M43" si="70">C43+E43+G43+I43+K43</f>
        <v>46461839.999999993</v>
      </c>
      <c r="N43" s="21">
        <f t="shared" ref="N43" si="71">L43+M43</f>
        <v>80547485</v>
      </c>
      <c r="P43" s="4" t="s">
        <v>16</v>
      </c>
      <c r="Q43" s="2">
        <v>6060</v>
      </c>
      <c r="R43" s="2">
        <v>7500</v>
      </c>
      <c r="S43" s="2">
        <v>1128</v>
      </c>
      <c r="T43" s="2">
        <v>0</v>
      </c>
      <c r="U43" s="2">
        <v>280</v>
      </c>
      <c r="V43" s="2">
        <v>502</v>
      </c>
      <c r="W43" s="2">
        <v>1173</v>
      </c>
      <c r="X43" s="2">
        <v>501</v>
      </c>
      <c r="Y43" s="2">
        <v>582</v>
      </c>
      <c r="Z43" s="2">
        <v>0</v>
      </c>
      <c r="AA43" s="1">
        <f t="shared" ref="AA43" si="72">Q43+S43+U43+W43+Y43</f>
        <v>9223</v>
      </c>
      <c r="AB43" s="13">
        <f t="shared" ref="AB43" si="73">R43+T43+V43+X43+Z43</f>
        <v>8503</v>
      </c>
      <c r="AC43" s="21">
        <f t="shared" ref="AC43" si="74">AA43+AB43</f>
        <v>17726</v>
      </c>
      <c r="AE43" s="4" t="s">
        <v>16</v>
      </c>
      <c r="AF43" s="2">
        <f t="shared" si="68"/>
        <v>4469.9752475247524</v>
      </c>
      <c r="AG43" s="2">
        <f t="shared" si="50"/>
        <v>5998.9119999999994</v>
      </c>
      <c r="AH43" s="2">
        <f t="shared" si="51"/>
        <v>3414.2287234042551</v>
      </c>
      <c r="AI43" s="2" t="str">
        <f t="shared" si="52"/>
        <v>N.A.</v>
      </c>
      <c r="AJ43" s="2">
        <f t="shared" si="53"/>
        <v>4300</v>
      </c>
      <c r="AK43" s="2">
        <f t="shared" si="54"/>
        <v>0</v>
      </c>
      <c r="AL43" s="2">
        <f t="shared" si="55"/>
        <v>1655.8780903665815</v>
      </c>
      <c r="AM43" s="2">
        <f t="shared" si="56"/>
        <v>2934.131736526946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3695.7221077740433</v>
      </c>
      <c r="AQ43" s="13">
        <f t="shared" ref="AQ43" si="76">IFERROR(M43/AB43, "N.A.")</f>
        <v>5464.1702928378209</v>
      </c>
      <c r="AR43" s="14">
        <f t="shared" ref="AR43" si="77">IFERROR(N43/AC43, "N.A.")</f>
        <v>4544.0305201399078</v>
      </c>
    </row>
    <row r="44" spans="1:44" ht="15" customHeight="1" thickBot="1" x14ac:dyDescent="0.3">
      <c r="A44" s="5" t="s">
        <v>0</v>
      </c>
      <c r="B44" s="42">
        <f>B43+C43</f>
        <v>72079890</v>
      </c>
      <c r="C44" s="43"/>
      <c r="D44" s="42">
        <f>D43+E43</f>
        <v>3851249.9999999995</v>
      </c>
      <c r="E44" s="43"/>
      <c r="F44" s="42">
        <f>F43+G43</f>
        <v>1204000</v>
      </c>
      <c r="G44" s="43"/>
      <c r="H44" s="42">
        <f>H43+I43</f>
        <v>3412345</v>
      </c>
      <c r="I44" s="43"/>
      <c r="J44" s="42">
        <f>J43+K43</f>
        <v>0</v>
      </c>
      <c r="K44" s="43"/>
      <c r="L44" s="42">
        <f>L43+M43</f>
        <v>80547485</v>
      </c>
      <c r="M44" s="46"/>
      <c r="N44" s="22">
        <f>B44+D44+F44+H44+J44</f>
        <v>80547485</v>
      </c>
      <c r="P44" s="5" t="s">
        <v>0</v>
      </c>
      <c r="Q44" s="42">
        <f>Q43+R43</f>
        <v>13560</v>
      </c>
      <c r="R44" s="43"/>
      <c r="S44" s="42">
        <f>S43+T43</f>
        <v>1128</v>
      </c>
      <c r="T44" s="43"/>
      <c r="U44" s="42">
        <f>U43+V43</f>
        <v>782</v>
      </c>
      <c r="V44" s="43"/>
      <c r="W44" s="42">
        <f>W43+X43</f>
        <v>1674</v>
      </c>
      <c r="X44" s="43"/>
      <c r="Y44" s="42">
        <f>Y43+Z43</f>
        <v>582</v>
      </c>
      <c r="Z44" s="43"/>
      <c r="AA44" s="42">
        <f>AA43+AB43</f>
        <v>17726</v>
      </c>
      <c r="AB44" s="46"/>
      <c r="AC44" s="22">
        <f>Q44+S44+U44+W44+Y44</f>
        <v>17726</v>
      </c>
      <c r="AE44" s="5" t="s">
        <v>0</v>
      </c>
      <c r="AF44" s="44">
        <f>IFERROR(B44/Q44,"N.A.")</f>
        <v>5315.6261061946907</v>
      </c>
      <c r="AG44" s="45"/>
      <c r="AH44" s="44">
        <f>IFERROR(D44/S44,"N.A.")</f>
        <v>3414.2287234042551</v>
      </c>
      <c r="AI44" s="45"/>
      <c r="AJ44" s="44">
        <f>IFERROR(F44/U44,"N.A.")</f>
        <v>1539.6419437340153</v>
      </c>
      <c r="AK44" s="45"/>
      <c r="AL44" s="44">
        <f>IFERROR(H44/W44,"N.A.")</f>
        <v>2038.4378733572282</v>
      </c>
      <c r="AM44" s="45"/>
      <c r="AN44" s="44">
        <f>IFERROR(J44/Y44,"N.A.")</f>
        <v>0</v>
      </c>
      <c r="AO44" s="45"/>
      <c r="AP44" s="44">
        <f>IFERROR(L44/AA44,"N.A.")</f>
        <v>4544.0305201399078</v>
      </c>
      <c r="AQ44" s="45"/>
      <c r="AR44" s="16">
        <f>IFERROR(N44/AC44, "N.A.")</f>
        <v>4544.0305201399078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7945539.9999999991</v>
      </c>
      <c r="C15" s="2"/>
      <c r="D15" s="2">
        <v>1409798</v>
      </c>
      <c r="E15" s="2"/>
      <c r="F15" s="2">
        <v>5192508.0000000009</v>
      </c>
      <c r="G15" s="2"/>
      <c r="H15" s="2">
        <v>2690080</v>
      </c>
      <c r="I15" s="2"/>
      <c r="J15" s="2"/>
      <c r="K15" s="2"/>
      <c r="L15" s="1">
        <f>B15+D15+F15+H15+J15</f>
        <v>17237926</v>
      </c>
      <c r="M15" s="13">
        <f>C15+E15+G15+I15+K15</f>
        <v>0</v>
      </c>
      <c r="N15" s="14">
        <f>L15+M15</f>
        <v>17237926</v>
      </c>
      <c r="P15" s="3" t="s">
        <v>12</v>
      </c>
      <c r="Q15" s="2">
        <v>1792</v>
      </c>
      <c r="R15" s="2">
        <v>0</v>
      </c>
      <c r="S15" s="2">
        <v>676</v>
      </c>
      <c r="T15" s="2">
        <v>0</v>
      </c>
      <c r="U15" s="2">
        <v>896</v>
      </c>
      <c r="V15" s="2">
        <v>0</v>
      </c>
      <c r="W15" s="2">
        <v>558</v>
      </c>
      <c r="X15" s="2">
        <v>0</v>
      </c>
      <c r="Y15" s="2">
        <v>0</v>
      </c>
      <c r="Z15" s="2">
        <v>0</v>
      </c>
      <c r="AA15" s="1">
        <f>Q15+S15+U15+W15+Y15</f>
        <v>3922</v>
      </c>
      <c r="AB15" s="13">
        <f>R15+T15+V15+X15+Z15</f>
        <v>0</v>
      </c>
      <c r="AC15" s="14">
        <f>AA15+AB15</f>
        <v>3922</v>
      </c>
      <c r="AE15" s="3" t="s">
        <v>12</v>
      </c>
      <c r="AF15" s="2">
        <f>IFERROR(B15/Q15, "N.A.")</f>
        <v>4433.8950892857138</v>
      </c>
      <c r="AG15" s="2" t="str">
        <f t="shared" ref="AG15:AR19" si="0">IFERROR(C15/R15, "N.A.")</f>
        <v>N.A.</v>
      </c>
      <c r="AH15" s="2">
        <f t="shared" si="0"/>
        <v>2085.5</v>
      </c>
      <c r="AI15" s="2" t="str">
        <f t="shared" si="0"/>
        <v>N.A.</v>
      </c>
      <c r="AJ15" s="2">
        <f t="shared" si="0"/>
        <v>5795.2098214285725</v>
      </c>
      <c r="AK15" s="2" t="str">
        <f t="shared" si="0"/>
        <v>N.A.</v>
      </c>
      <c r="AL15" s="2">
        <f t="shared" si="0"/>
        <v>4820.9318996415768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4395.1876593574707</v>
      </c>
      <c r="AQ15" s="13" t="str">
        <f t="shared" si="0"/>
        <v>N.A.</v>
      </c>
      <c r="AR15" s="14">
        <f t="shared" si="0"/>
        <v>4395.1876593574707</v>
      </c>
    </row>
    <row r="16" spans="1:44" ht="15" customHeight="1" thickBot="1" x14ac:dyDescent="0.3">
      <c r="A16" s="3" t="s">
        <v>13</v>
      </c>
      <c r="B16" s="2">
        <v>2270400</v>
      </c>
      <c r="C16" s="2">
        <v>6540300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2270400</v>
      </c>
      <c r="M16" s="13">
        <f t="shared" si="1"/>
        <v>6540300</v>
      </c>
      <c r="N16" s="14">
        <f t="shared" ref="N16:N18" si="2">L16+M16</f>
        <v>8810700</v>
      </c>
      <c r="P16" s="3" t="s">
        <v>13</v>
      </c>
      <c r="Q16" s="2">
        <v>660</v>
      </c>
      <c r="R16" s="2">
        <v>1014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660</v>
      </c>
      <c r="AB16" s="13">
        <f t="shared" si="3"/>
        <v>1014</v>
      </c>
      <c r="AC16" s="14">
        <f t="shared" ref="AC16:AC18" si="4">AA16+AB16</f>
        <v>1674</v>
      </c>
      <c r="AE16" s="3" t="s">
        <v>13</v>
      </c>
      <c r="AF16" s="2">
        <f t="shared" ref="AF16:AF19" si="5">IFERROR(B16/Q16, "N.A.")</f>
        <v>3440</v>
      </c>
      <c r="AG16" s="2">
        <f t="shared" si="0"/>
        <v>6450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3440</v>
      </c>
      <c r="AQ16" s="13">
        <f t="shared" si="0"/>
        <v>6450</v>
      </c>
      <c r="AR16" s="14">
        <f t="shared" si="0"/>
        <v>5263.2616487455198</v>
      </c>
    </row>
    <row r="17" spans="1:44" ht="15" customHeight="1" thickBot="1" x14ac:dyDescent="0.3">
      <c r="A17" s="3" t="s">
        <v>14</v>
      </c>
      <c r="B17" s="2">
        <v>9186502</v>
      </c>
      <c r="C17" s="2">
        <v>20675459.999999996</v>
      </c>
      <c r="D17" s="2"/>
      <c r="E17" s="2"/>
      <c r="F17" s="2"/>
      <c r="G17" s="2"/>
      <c r="H17" s="2"/>
      <c r="I17" s="2"/>
      <c r="J17" s="2">
        <v>0</v>
      </c>
      <c r="K17" s="2"/>
      <c r="L17" s="1">
        <f t="shared" si="1"/>
        <v>9186502</v>
      </c>
      <c r="M17" s="13">
        <f t="shared" si="1"/>
        <v>20675459.999999996</v>
      </c>
      <c r="N17" s="14">
        <f t="shared" si="2"/>
        <v>29861961.999999996</v>
      </c>
      <c r="P17" s="3" t="s">
        <v>14</v>
      </c>
      <c r="Q17" s="2">
        <v>3042</v>
      </c>
      <c r="R17" s="2">
        <v>2704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338</v>
      </c>
      <c r="Z17" s="2">
        <v>0</v>
      </c>
      <c r="AA17" s="1">
        <f t="shared" si="3"/>
        <v>3380</v>
      </c>
      <c r="AB17" s="13">
        <f t="shared" si="3"/>
        <v>2704</v>
      </c>
      <c r="AC17" s="14">
        <f t="shared" si="4"/>
        <v>6084</v>
      </c>
      <c r="AE17" s="3" t="s">
        <v>14</v>
      </c>
      <c r="AF17" s="2">
        <f t="shared" si="5"/>
        <v>3019.8888888888887</v>
      </c>
      <c r="AG17" s="2">
        <f t="shared" si="0"/>
        <v>7646.2499999999982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>
        <f t="shared" si="0"/>
        <v>0</v>
      </c>
      <c r="AO17" s="2" t="str">
        <f t="shared" si="0"/>
        <v>N.A.</v>
      </c>
      <c r="AP17" s="15">
        <f t="shared" si="0"/>
        <v>2717.9</v>
      </c>
      <c r="AQ17" s="13">
        <f t="shared" si="0"/>
        <v>7646.2499999999982</v>
      </c>
      <c r="AR17" s="14">
        <f t="shared" si="0"/>
        <v>4908.2777777777774</v>
      </c>
    </row>
    <row r="18" spans="1:44" ht="15" customHeight="1" thickBot="1" x14ac:dyDescent="0.3">
      <c r="A18" s="3" t="s">
        <v>15</v>
      </c>
      <c r="B18" s="2">
        <v>851400</v>
      </c>
      <c r="C18" s="2"/>
      <c r="D18" s="2"/>
      <c r="E18" s="2"/>
      <c r="F18" s="2"/>
      <c r="G18" s="2"/>
      <c r="H18" s="2">
        <v>2400860.0000000005</v>
      </c>
      <c r="I18" s="2"/>
      <c r="J18" s="2">
        <v>0</v>
      </c>
      <c r="K18" s="2"/>
      <c r="L18" s="1">
        <f t="shared" si="1"/>
        <v>3252260.0000000005</v>
      </c>
      <c r="M18" s="13">
        <f t="shared" si="1"/>
        <v>0</v>
      </c>
      <c r="N18" s="14">
        <f t="shared" si="2"/>
        <v>3252260.0000000005</v>
      </c>
      <c r="P18" s="3" t="s">
        <v>15</v>
      </c>
      <c r="Q18" s="2">
        <v>220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4298</v>
      </c>
      <c r="X18" s="2">
        <v>0</v>
      </c>
      <c r="Y18" s="2">
        <v>1540</v>
      </c>
      <c r="Z18" s="2">
        <v>0</v>
      </c>
      <c r="AA18" s="1">
        <f t="shared" si="3"/>
        <v>6058</v>
      </c>
      <c r="AB18" s="13">
        <f t="shared" si="3"/>
        <v>0</v>
      </c>
      <c r="AC18" s="21">
        <f t="shared" si="4"/>
        <v>6058</v>
      </c>
      <c r="AE18" s="3" t="s">
        <v>15</v>
      </c>
      <c r="AF18" s="2">
        <f t="shared" si="5"/>
        <v>3870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558.59934853420202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536.85374711125792</v>
      </c>
      <c r="AQ18" s="13" t="str">
        <f t="shared" si="0"/>
        <v>N.A.</v>
      </c>
      <c r="AR18" s="14">
        <f t="shared" si="0"/>
        <v>536.85374711125792</v>
      </c>
    </row>
    <row r="19" spans="1:44" ht="15" customHeight="1" thickBot="1" x14ac:dyDescent="0.3">
      <c r="A19" s="4" t="s">
        <v>16</v>
      </c>
      <c r="B19" s="2">
        <v>20253842</v>
      </c>
      <c r="C19" s="2">
        <v>27215759.999999996</v>
      </c>
      <c r="D19" s="2">
        <v>1409798</v>
      </c>
      <c r="E19" s="2"/>
      <c r="F19" s="2">
        <v>5192508.0000000009</v>
      </c>
      <c r="G19" s="2"/>
      <c r="H19" s="2">
        <v>5090939.9999999991</v>
      </c>
      <c r="I19" s="2"/>
      <c r="J19" s="2">
        <v>0</v>
      </c>
      <c r="K19" s="2"/>
      <c r="L19" s="1">
        <f t="shared" ref="L19" si="6">B19+D19+F19+H19+J19</f>
        <v>31947088</v>
      </c>
      <c r="M19" s="13">
        <f t="shared" ref="M19" si="7">C19+E19+G19+I19+K19</f>
        <v>27215759.999999996</v>
      </c>
      <c r="N19" s="21">
        <f t="shared" ref="N19" si="8">L19+M19</f>
        <v>59162848</v>
      </c>
      <c r="P19" s="4" t="s">
        <v>16</v>
      </c>
      <c r="Q19" s="2">
        <v>5714</v>
      </c>
      <c r="R19" s="2">
        <v>3718</v>
      </c>
      <c r="S19" s="2">
        <v>676</v>
      </c>
      <c r="T19" s="2">
        <v>0</v>
      </c>
      <c r="U19" s="2">
        <v>896</v>
      </c>
      <c r="V19" s="2">
        <v>0</v>
      </c>
      <c r="W19" s="2">
        <v>4856</v>
      </c>
      <c r="X19" s="2">
        <v>0</v>
      </c>
      <c r="Y19" s="2">
        <v>1878</v>
      </c>
      <c r="Z19" s="2">
        <v>0</v>
      </c>
      <c r="AA19" s="1">
        <f t="shared" ref="AA19" si="9">Q19+S19+U19+W19+Y19</f>
        <v>14020</v>
      </c>
      <c r="AB19" s="13">
        <f t="shared" ref="AB19" si="10">R19+T19+V19+X19+Z19</f>
        <v>3718</v>
      </c>
      <c r="AC19" s="14">
        <f t="shared" ref="AC19" si="11">AA19+AB19</f>
        <v>17738</v>
      </c>
      <c r="AE19" s="4" t="s">
        <v>16</v>
      </c>
      <c r="AF19" s="2">
        <f t="shared" si="5"/>
        <v>3544.5995799789989</v>
      </c>
      <c r="AG19" s="2">
        <f t="shared" si="0"/>
        <v>7319.9999999999991</v>
      </c>
      <c r="AH19" s="2">
        <f t="shared" si="0"/>
        <v>2085.5</v>
      </c>
      <c r="AI19" s="2" t="str">
        <f t="shared" si="0"/>
        <v>N.A.</v>
      </c>
      <c r="AJ19" s="2">
        <f t="shared" si="0"/>
        <v>5795.2098214285725</v>
      </c>
      <c r="AK19" s="2" t="str">
        <f t="shared" si="0"/>
        <v>N.A.</v>
      </c>
      <c r="AL19" s="2">
        <f t="shared" si="0"/>
        <v>1048.3813838550245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2278.6796005706133</v>
      </c>
      <c r="AQ19" s="13">
        <f t="shared" ref="AQ19" si="13">IFERROR(M19/AB19, "N.A.")</f>
        <v>7319.9999999999991</v>
      </c>
      <c r="AR19" s="14">
        <f t="shared" ref="AR19" si="14">IFERROR(N19/AC19, "N.A.")</f>
        <v>3335.3730973052207</v>
      </c>
    </row>
    <row r="20" spans="1:44" ht="15" customHeight="1" thickBot="1" x14ac:dyDescent="0.3">
      <c r="A20" s="5" t="s">
        <v>0</v>
      </c>
      <c r="B20" s="42">
        <f>B19+C19</f>
        <v>47469602</v>
      </c>
      <c r="C20" s="43"/>
      <c r="D20" s="42">
        <f>D19+E19</f>
        <v>1409798</v>
      </c>
      <c r="E20" s="43"/>
      <c r="F20" s="42">
        <f>F19+G19</f>
        <v>5192508.0000000009</v>
      </c>
      <c r="G20" s="43"/>
      <c r="H20" s="42">
        <f>H19+I19</f>
        <v>5090939.9999999991</v>
      </c>
      <c r="I20" s="43"/>
      <c r="J20" s="42">
        <f>J19+K19</f>
        <v>0</v>
      </c>
      <c r="K20" s="43"/>
      <c r="L20" s="42">
        <f>L19+M19</f>
        <v>59162848</v>
      </c>
      <c r="M20" s="46"/>
      <c r="N20" s="22">
        <f>B20+D20+F20+H20+J20</f>
        <v>59162848</v>
      </c>
      <c r="P20" s="5" t="s">
        <v>0</v>
      </c>
      <c r="Q20" s="42">
        <f>Q19+R19</f>
        <v>9432</v>
      </c>
      <c r="R20" s="43"/>
      <c r="S20" s="42">
        <f>S19+T19</f>
        <v>676</v>
      </c>
      <c r="T20" s="43"/>
      <c r="U20" s="42">
        <f>U19+V19</f>
        <v>896</v>
      </c>
      <c r="V20" s="43"/>
      <c r="W20" s="42">
        <f>W19+X19</f>
        <v>4856</v>
      </c>
      <c r="X20" s="43"/>
      <c r="Y20" s="42">
        <f>Y19+Z19</f>
        <v>1878</v>
      </c>
      <c r="Z20" s="43"/>
      <c r="AA20" s="42">
        <f>AA19+AB19</f>
        <v>17738</v>
      </c>
      <c r="AB20" s="43"/>
      <c r="AC20" s="23">
        <f>Q20+S20+U20+W20+Y20</f>
        <v>17738</v>
      </c>
      <c r="AE20" s="5" t="s">
        <v>0</v>
      </c>
      <c r="AF20" s="44">
        <f>IFERROR(B20/Q20,"N.A.")</f>
        <v>5032.8246395250208</v>
      </c>
      <c r="AG20" s="45"/>
      <c r="AH20" s="44">
        <f>IFERROR(D20/S20,"N.A.")</f>
        <v>2085.5</v>
      </c>
      <c r="AI20" s="45"/>
      <c r="AJ20" s="44">
        <f>IFERROR(F20/U20,"N.A.")</f>
        <v>5795.2098214285725</v>
      </c>
      <c r="AK20" s="45"/>
      <c r="AL20" s="44">
        <f>IFERROR(H20/W20,"N.A.")</f>
        <v>1048.3813838550245</v>
      </c>
      <c r="AM20" s="45"/>
      <c r="AN20" s="44">
        <f>IFERROR(J20/Y20,"N.A.")</f>
        <v>0</v>
      </c>
      <c r="AO20" s="45"/>
      <c r="AP20" s="44">
        <f>IFERROR(L20/AA20,"N.A.")</f>
        <v>3335.3730973052207</v>
      </c>
      <c r="AQ20" s="45"/>
      <c r="AR20" s="16">
        <f>IFERROR(N20/AC20, "N.A.")</f>
        <v>3335.3730973052207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7945539.9999999991</v>
      </c>
      <c r="C27" s="2"/>
      <c r="D27" s="2">
        <v>363350</v>
      </c>
      <c r="E27" s="2"/>
      <c r="F27" s="2">
        <v>5192508.0000000009</v>
      </c>
      <c r="G27" s="2"/>
      <c r="H27" s="2">
        <v>1744080</v>
      </c>
      <c r="I27" s="2"/>
      <c r="J27" s="2"/>
      <c r="K27" s="2"/>
      <c r="L27" s="1">
        <f>B27+D27+F27+H27+J27</f>
        <v>15245478</v>
      </c>
      <c r="M27" s="13">
        <f>C27+E27+G27+I27+K27</f>
        <v>0</v>
      </c>
      <c r="N27" s="14">
        <f>L27+M27</f>
        <v>15245478</v>
      </c>
      <c r="P27" s="3" t="s">
        <v>12</v>
      </c>
      <c r="Q27" s="2">
        <v>1792</v>
      </c>
      <c r="R27" s="2">
        <v>0</v>
      </c>
      <c r="S27" s="2">
        <v>338</v>
      </c>
      <c r="T27" s="2">
        <v>0</v>
      </c>
      <c r="U27" s="2">
        <v>896</v>
      </c>
      <c r="V27" s="2">
        <v>0</v>
      </c>
      <c r="W27" s="2">
        <v>338</v>
      </c>
      <c r="X27" s="2">
        <v>0</v>
      </c>
      <c r="Y27" s="2">
        <v>0</v>
      </c>
      <c r="Z27" s="2">
        <v>0</v>
      </c>
      <c r="AA27" s="1">
        <f t="shared" ref="AA27" si="15">Q27+S27+U27+W27+Y27</f>
        <v>3364</v>
      </c>
      <c r="AB27" s="13">
        <f t="shared" ref="AB27" si="16">R27+T27+V27+X27+Z27</f>
        <v>0</v>
      </c>
      <c r="AC27" s="14">
        <f>AA27+AB27</f>
        <v>3364</v>
      </c>
      <c r="AE27" s="3" t="s">
        <v>12</v>
      </c>
      <c r="AF27" s="2">
        <f>IFERROR(B27/Q27, "N.A.")</f>
        <v>4433.8950892857138</v>
      </c>
      <c r="AG27" s="2" t="str">
        <f t="shared" ref="AG27:AR31" si="17">IFERROR(C27/R27, "N.A.")</f>
        <v>N.A.</v>
      </c>
      <c r="AH27" s="2">
        <f t="shared" si="17"/>
        <v>1075</v>
      </c>
      <c r="AI27" s="2" t="str">
        <f t="shared" si="17"/>
        <v>N.A.</v>
      </c>
      <c r="AJ27" s="2">
        <f t="shared" si="17"/>
        <v>5795.2098214285725</v>
      </c>
      <c r="AK27" s="2" t="str">
        <f t="shared" si="17"/>
        <v>N.A.</v>
      </c>
      <c r="AL27" s="2">
        <f t="shared" si="17"/>
        <v>5160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4531.9494649227108</v>
      </c>
      <c r="AQ27" s="13" t="str">
        <f t="shared" si="17"/>
        <v>N.A.</v>
      </c>
      <c r="AR27" s="14">
        <f t="shared" si="17"/>
        <v>4531.9494649227108</v>
      </c>
    </row>
    <row r="28" spans="1:44" ht="15" customHeight="1" thickBot="1" x14ac:dyDescent="0.3">
      <c r="A28" s="3" t="s">
        <v>13</v>
      </c>
      <c r="B28" s="2"/>
      <c r="C28" s="2">
        <v>2180100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2180100</v>
      </c>
      <c r="N28" s="14">
        <f t="shared" ref="N28:N30" si="19">L28+M28</f>
        <v>2180100</v>
      </c>
      <c r="P28" s="3" t="s">
        <v>13</v>
      </c>
      <c r="Q28" s="2">
        <v>0</v>
      </c>
      <c r="R28" s="2">
        <v>338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338</v>
      </c>
      <c r="AC28" s="14">
        <f t="shared" ref="AC28:AC30" si="22">AA28+AB28</f>
        <v>338</v>
      </c>
      <c r="AE28" s="3" t="s">
        <v>13</v>
      </c>
      <c r="AF28" s="2" t="str">
        <f t="shared" ref="AF28:AF31" si="23">IFERROR(B28/Q28, "N.A.")</f>
        <v>N.A.</v>
      </c>
      <c r="AG28" s="2">
        <f t="shared" si="17"/>
        <v>6450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>
        <f t="shared" si="17"/>
        <v>6450</v>
      </c>
      <c r="AR28" s="14">
        <f t="shared" si="17"/>
        <v>6450</v>
      </c>
    </row>
    <row r="29" spans="1:44" ht="15" customHeight="1" thickBot="1" x14ac:dyDescent="0.3">
      <c r="A29" s="3" t="s">
        <v>14</v>
      </c>
      <c r="B29" s="2">
        <v>5656430</v>
      </c>
      <c r="C29" s="2">
        <v>15453360</v>
      </c>
      <c r="D29" s="2"/>
      <c r="E29" s="2"/>
      <c r="F29" s="2"/>
      <c r="G29" s="2"/>
      <c r="H29" s="2"/>
      <c r="I29" s="2"/>
      <c r="J29" s="2"/>
      <c r="K29" s="2"/>
      <c r="L29" s="1">
        <f t="shared" si="18"/>
        <v>5656430</v>
      </c>
      <c r="M29" s="13">
        <f t="shared" si="18"/>
        <v>15453360</v>
      </c>
      <c r="N29" s="14">
        <f t="shared" si="19"/>
        <v>21109790</v>
      </c>
      <c r="P29" s="3" t="s">
        <v>14</v>
      </c>
      <c r="Q29" s="2">
        <v>1690</v>
      </c>
      <c r="R29" s="2">
        <v>2028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20"/>
        <v>1690</v>
      </c>
      <c r="AB29" s="13">
        <f t="shared" si="21"/>
        <v>2028</v>
      </c>
      <c r="AC29" s="14">
        <f t="shared" si="22"/>
        <v>3718</v>
      </c>
      <c r="AE29" s="3" t="s">
        <v>14</v>
      </c>
      <c r="AF29" s="2">
        <f t="shared" si="23"/>
        <v>3347</v>
      </c>
      <c r="AG29" s="2">
        <f t="shared" si="17"/>
        <v>7620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 t="str">
        <f t="shared" si="17"/>
        <v>N.A.</v>
      </c>
      <c r="AN29" s="2" t="str">
        <f t="shared" si="17"/>
        <v>N.A.</v>
      </c>
      <c r="AO29" s="2" t="str">
        <f t="shared" si="17"/>
        <v>N.A.</v>
      </c>
      <c r="AP29" s="15">
        <f t="shared" si="17"/>
        <v>3347</v>
      </c>
      <c r="AQ29" s="13">
        <f t="shared" si="17"/>
        <v>7620</v>
      </c>
      <c r="AR29" s="14">
        <f t="shared" si="17"/>
        <v>5677.727272727273</v>
      </c>
    </row>
    <row r="30" spans="1:44" ht="15" customHeight="1" thickBot="1" x14ac:dyDescent="0.3">
      <c r="A30" s="3" t="s">
        <v>15</v>
      </c>
      <c r="B30" s="2">
        <v>851400</v>
      </c>
      <c r="C30" s="2"/>
      <c r="D30" s="2"/>
      <c r="E30" s="2"/>
      <c r="F30" s="2"/>
      <c r="G30" s="2"/>
      <c r="H30" s="2">
        <v>2136860</v>
      </c>
      <c r="I30" s="2"/>
      <c r="J30" s="2">
        <v>0</v>
      </c>
      <c r="K30" s="2"/>
      <c r="L30" s="1">
        <f t="shared" si="18"/>
        <v>2988260</v>
      </c>
      <c r="M30" s="13">
        <f t="shared" si="18"/>
        <v>0</v>
      </c>
      <c r="N30" s="14">
        <f t="shared" si="19"/>
        <v>2988260</v>
      </c>
      <c r="P30" s="3" t="s">
        <v>15</v>
      </c>
      <c r="Q30" s="2">
        <v>220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3858</v>
      </c>
      <c r="X30" s="2">
        <v>0</v>
      </c>
      <c r="Y30" s="2">
        <v>1320</v>
      </c>
      <c r="Z30" s="2">
        <v>0</v>
      </c>
      <c r="AA30" s="1">
        <f t="shared" si="20"/>
        <v>5398</v>
      </c>
      <c r="AB30" s="13">
        <f t="shared" si="21"/>
        <v>0</v>
      </c>
      <c r="AC30" s="21">
        <f t="shared" si="22"/>
        <v>5398</v>
      </c>
      <c r="AE30" s="3" t="s">
        <v>15</v>
      </c>
      <c r="AF30" s="2">
        <f t="shared" si="23"/>
        <v>3870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>
        <f t="shared" si="17"/>
        <v>553.87765681700364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553.58651352352729</v>
      </c>
      <c r="AQ30" s="13" t="str">
        <f t="shared" si="17"/>
        <v>N.A.</v>
      </c>
      <c r="AR30" s="14">
        <f t="shared" si="17"/>
        <v>553.58651352352729</v>
      </c>
    </row>
    <row r="31" spans="1:44" ht="15" customHeight="1" thickBot="1" x14ac:dyDescent="0.3">
      <c r="A31" s="4" t="s">
        <v>16</v>
      </c>
      <c r="B31" s="2">
        <v>14453370.000000002</v>
      </c>
      <c r="C31" s="2">
        <v>17633460</v>
      </c>
      <c r="D31" s="2">
        <v>363350</v>
      </c>
      <c r="E31" s="2"/>
      <c r="F31" s="2">
        <v>5192508.0000000009</v>
      </c>
      <c r="G31" s="2"/>
      <c r="H31" s="2">
        <v>3880939.9999999995</v>
      </c>
      <c r="I31" s="2"/>
      <c r="J31" s="2">
        <v>0</v>
      </c>
      <c r="K31" s="2"/>
      <c r="L31" s="1">
        <f t="shared" ref="L31" si="24">B31+D31+F31+H31+J31</f>
        <v>23890168.000000004</v>
      </c>
      <c r="M31" s="13">
        <f t="shared" ref="M31" si="25">C31+E31+G31+I31+K31</f>
        <v>17633460</v>
      </c>
      <c r="N31" s="21">
        <f t="shared" ref="N31" si="26">L31+M31</f>
        <v>41523628</v>
      </c>
      <c r="P31" s="4" t="s">
        <v>16</v>
      </c>
      <c r="Q31" s="2">
        <v>3702</v>
      </c>
      <c r="R31" s="2">
        <v>2366</v>
      </c>
      <c r="S31" s="2">
        <v>338</v>
      </c>
      <c r="T31" s="2">
        <v>0</v>
      </c>
      <c r="U31" s="2">
        <v>896</v>
      </c>
      <c r="V31" s="2">
        <v>0</v>
      </c>
      <c r="W31" s="2">
        <v>4196</v>
      </c>
      <c r="X31" s="2">
        <v>0</v>
      </c>
      <c r="Y31" s="2">
        <v>1320</v>
      </c>
      <c r="Z31" s="2">
        <v>0</v>
      </c>
      <c r="AA31" s="1">
        <f t="shared" ref="AA31" si="27">Q31+S31+U31+W31+Y31</f>
        <v>10452</v>
      </c>
      <c r="AB31" s="13">
        <f t="shared" ref="AB31" si="28">R31+T31+V31+X31+Z31</f>
        <v>2366</v>
      </c>
      <c r="AC31" s="14">
        <f t="shared" ref="AC31" si="29">AA31+AB31</f>
        <v>12818</v>
      </c>
      <c r="AE31" s="4" t="s">
        <v>16</v>
      </c>
      <c r="AF31" s="2">
        <f t="shared" si="23"/>
        <v>3904.2058346839553</v>
      </c>
      <c r="AG31" s="2">
        <f t="shared" si="17"/>
        <v>7452.8571428571431</v>
      </c>
      <c r="AH31" s="2">
        <f t="shared" si="17"/>
        <v>1075</v>
      </c>
      <c r="AI31" s="2" t="str">
        <f t="shared" si="17"/>
        <v>N.A.</v>
      </c>
      <c r="AJ31" s="2">
        <f t="shared" si="17"/>
        <v>5795.2098214285725</v>
      </c>
      <c r="AK31" s="2" t="str">
        <f t="shared" si="17"/>
        <v>N.A.</v>
      </c>
      <c r="AL31" s="2">
        <f t="shared" si="17"/>
        <v>924.9142040038131</v>
      </c>
      <c r="AM31" s="2" t="str">
        <f t="shared" si="17"/>
        <v>N.A.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2285.7030233448149</v>
      </c>
      <c r="AQ31" s="13">
        <f t="shared" ref="AQ31" si="31">IFERROR(M31/AB31, "N.A.")</f>
        <v>7452.8571428571431</v>
      </c>
      <c r="AR31" s="14">
        <f t="shared" ref="AR31" si="32">IFERROR(N31/AC31, "N.A.")</f>
        <v>3239.4779216726479</v>
      </c>
    </row>
    <row r="32" spans="1:44" ht="15" customHeight="1" thickBot="1" x14ac:dyDescent="0.3">
      <c r="A32" s="5" t="s">
        <v>0</v>
      </c>
      <c r="B32" s="42">
        <f>B31+C31</f>
        <v>32086830</v>
      </c>
      <c r="C32" s="43"/>
      <c r="D32" s="42">
        <f>D31+E31</f>
        <v>363350</v>
      </c>
      <c r="E32" s="43"/>
      <c r="F32" s="42">
        <f>F31+G31</f>
        <v>5192508.0000000009</v>
      </c>
      <c r="G32" s="43"/>
      <c r="H32" s="42">
        <f>H31+I31</f>
        <v>3880939.9999999995</v>
      </c>
      <c r="I32" s="43"/>
      <c r="J32" s="42">
        <f>J31+K31</f>
        <v>0</v>
      </c>
      <c r="K32" s="43"/>
      <c r="L32" s="42">
        <f>L31+M31</f>
        <v>41523628</v>
      </c>
      <c r="M32" s="46"/>
      <c r="N32" s="22">
        <f>B32+D32+F32+H32+J32</f>
        <v>41523628</v>
      </c>
      <c r="P32" s="5" t="s">
        <v>0</v>
      </c>
      <c r="Q32" s="42">
        <f>Q31+R31</f>
        <v>6068</v>
      </c>
      <c r="R32" s="43"/>
      <c r="S32" s="42">
        <f>S31+T31</f>
        <v>338</v>
      </c>
      <c r="T32" s="43"/>
      <c r="U32" s="42">
        <f>U31+V31</f>
        <v>896</v>
      </c>
      <c r="V32" s="43"/>
      <c r="W32" s="42">
        <f>W31+X31</f>
        <v>4196</v>
      </c>
      <c r="X32" s="43"/>
      <c r="Y32" s="42">
        <f>Y31+Z31</f>
        <v>1320</v>
      </c>
      <c r="Z32" s="43"/>
      <c r="AA32" s="42">
        <f>AA31+AB31</f>
        <v>12818</v>
      </c>
      <c r="AB32" s="43"/>
      <c r="AC32" s="23">
        <f>Q32+S32+U32+W32+Y32</f>
        <v>12818</v>
      </c>
      <c r="AE32" s="5" t="s">
        <v>0</v>
      </c>
      <c r="AF32" s="44">
        <f>IFERROR(B32/Q32,"N.A.")</f>
        <v>5287.8757415952541</v>
      </c>
      <c r="AG32" s="45"/>
      <c r="AH32" s="44">
        <f>IFERROR(D32/S32,"N.A.")</f>
        <v>1075</v>
      </c>
      <c r="AI32" s="45"/>
      <c r="AJ32" s="44">
        <f>IFERROR(F32/U32,"N.A.")</f>
        <v>5795.2098214285725</v>
      </c>
      <c r="AK32" s="45"/>
      <c r="AL32" s="44">
        <f>IFERROR(H32/W32,"N.A.")</f>
        <v>924.9142040038131</v>
      </c>
      <c r="AM32" s="45"/>
      <c r="AN32" s="44">
        <f>IFERROR(J32/Y32,"N.A.")</f>
        <v>0</v>
      </c>
      <c r="AO32" s="45"/>
      <c r="AP32" s="44">
        <f>IFERROR(L32/AA32,"N.A.")</f>
        <v>3239.4779216726479</v>
      </c>
      <c r="AQ32" s="45"/>
      <c r="AR32" s="16">
        <f>IFERROR(N32/AC32, "N.A.")</f>
        <v>3239.4779216726479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>
        <v>1046448</v>
      </c>
      <c r="E39" s="2"/>
      <c r="F39" s="2"/>
      <c r="G39" s="2"/>
      <c r="H39" s="2">
        <v>946000</v>
      </c>
      <c r="I39" s="2"/>
      <c r="J39" s="2"/>
      <c r="K39" s="2"/>
      <c r="L39" s="1">
        <f>B39+D39+F39+H39+J39</f>
        <v>1992448</v>
      </c>
      <c r="M39" s="13">
        <f>C39+E39+G39+I39+K39</f>
        <v>0</v>
      </c>
      <c r="N39" s="14">
        <f>L39+M39</f>
        <v>1992448</v>
      </c>
      <c r="P39" s="3" t="s">
        <v>12</v>
      </c>
      <c r="Q39" s="2">
        <v>0</v>
      </c>
      <c r="R39" s="2">
        <v>0</v>
      </c>
      <c r="S39" s="2">
        <v>338</v>
      </c>
      <c r="T39" s="2">
        <v>0</v>
      </c>
      <c r="U39" s="2">
        <v>0</v>
      </c>
      <c r="V39" s="2">
        <v>0</v>
      </c>
      <c r="W39" s="2">
        <v>220</v>
      </c>
      <c r="X39" s="2">
        <v>0</v>
      </c>
      <c r="Y39" s="2">
        <v>0</v>
      </c>
      <c r="Z39" s="2">
        <v>0</v>
      </c>
      <c r="AA39" s="1">
        <f>Q39+S39+U39+W39+Y39</f>
        <v>558</v>
      </c>
      <c r="AB39" s="13">
        <f>R39+T39+V39+X39+Z39</f>
        <v>0</v>
      </c>
      <c r="AC39" s="14">
        <f>AA39+AB39</f>
        <v>558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>
        <f t="shared" si="33"/>
        <v>3096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4300</v>
      </c>
      <c r="AM39" s="2" t="str">
        <f t="shared" si="33"/>
        <v>N.A.</v>
      </c>
      <c r="AN39" s="2" t="str">
        <f t="shared" si="33"/>
        <v>N.A.</v>
      </c>
      <c r="AO39" s="2" t="str">
        <f t="shared" si="33"/>
        <v>N.A.</v>
      </c>
      <c r="AP39" s="15">
        <f t="shared" si="33"/>
        <v>3570.6953405017921</v>
      </c>
      <c r="AQ39" s="13" t="str">
        <f t="shared" si="33"/>
        <v>N.A.</v>
      </c>
      <c r="AR39" s="14">
        <f t="shared" si="33"/>
        <v>3570.6953405017921</v>
      </c>
    </row>
    <row r="40" spans="1:44" ht="15" customHeight="1" thickBot="1" x14ac:dyDescent="0.3">
      <c r="A40" s="3" t="s">
        <v>13</v>
      </c>
      <c r="B40" s="2">
        <v>2270400</v>
      </c>
      <c r="C40" s="2">
        <v>4360200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2270400</v>
      </c>
      <c r="M40" s="13">
        <f t="shared" si="34"/>
        <v>4360200</v>
      </c>
      <c r="N40" s="14">
        <f t="shared" ref="N40:N42" si="35">L40+M40</f>
        <v>6630600</v>
      </c>
      <c r="P40" s="3" t="s">
        <v>13</v>
      </c>
      <c r="Q40" s="2">
        <v>660</v>
      </c>
      <c r="R40" s="2">
        <v>676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660</v>
      </c>
      <c r="AB40" s="13">
        <f t="shared" si="36"/>
        <v>676</v>
      </c>
      <c r="AC40" s="14">
        <f t="shared" ref="AC40:AC42" si="37">AA40+AB40</f>
        <v>1336</v>
      </c>
      <c r="AE40" s="3" t="s">
        <v>13</v>
      </c>
      <c r="AF40" s="2">
        <f t="shared" ref="AF40:AF43" si="38">IFERROR(B40/Q40, "N.A.")</f>
        <v>3440</v>
      </c>
      <c r="AG40" s="2">
        <f t="shared" si="33"/>
        <v>6450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3440</v>
      </c>
      <c r="AQ40" s="13">
        <f t="shared" si="33"/>
        <v>6450</v>
      </c>
      <c r="AR40" s="14">
        <f t="shared" si="33"/>
        <v>4963.0239520958085</v>
      </c>
    </row>
    <row r="41" spans="1:44" ht="15" customHeight="1" thickBot="1" x14ac:dyDescent="0.3">
      <c r="A41" s="3" t="s">
        <v>14</v>
      </c>
      <c r="B41" s="2">
        <v>3530072</v>
      </c>
      <c r="C41" s="2">
        <v>5222100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4"/>
        <v>3530072</v>
      </c>
      <c r="M41" s="13">
        <f t="shared" si="34"/>
        <v>5222100</v>
      </c>
      <c r="N41" s="14">
        <f t="shared" si="35"/>
        <v>8752172</v>
      </c>
      <c r="P41" s="3" t="s">
        <v>14</v>
      </c>
      <c r="Q41" s="2">
        <v>1352</v>
      </c>
      <c r="R41" s="2">
        <v>676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338</v>
      </c>
      <c r="Z41" s="2">
        <v>0</v>
      </c>
      <c r="AA41" s="1">
        <f t="shared" si="36"/>
        <v>1690</v>
      </c>
      <c r="AB41" s="13">
        <f t="shared" si="36"/>
        <v>676</v>
      </c>
      <c r="AC41" s="14">
        <f t="shared" si="37"/>
        <v>2366</v>
      </c>
      <c r="AE41" s="3" t="s">
        <v>14</v>
      </c>
      <c r="AF41" s="2">
        <f t="shared" si="38"/>
        <v>2611</v>
      </c>
      <c r="AG41" s="2">
        <f t="shared" si="33"/>
        <v>7725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 t="str">
        <f t="shared" si="33"/>
        <v>N.A.</v>
      </c>
      <c r="AN41" s="2">
        <f t="shared" si="33"/>
        <v>0</v>
      </c>
      <c r="AO41" s="2" t="str">
        <f t="shared" si="33"/>
        <v>N.A.</v>
      </c>
      <c r="AP41" s="15">
        <f t="shared" si="33"/>
        <v>2088.8000000000002</v>
      </c>
      <c r="AQ41" s="13">
        <f t="shared" si="33"/>
        <v>7725</v>
      </c>
      <c r="AR41" s="14">
        <f t="shared" si="33"/>
        <v>3699.1428571428573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264000</v>
      </c>
      <c r="I42" s="2"/>
      <c r="J42" s="2">
        <v>0</v>
      </c>
      <c r="K42" s="2"/>
      <c r="L42" s="1">
        <f t="shared" si="34"/>
        <v>264000</v>
      </c>
      <c r="M42" s="13">
        <f t="shared" si="34"/>
        <v>0</v>
      </c>
      <c r="N42" s="14">
        <f t="shared" si="35"/>
        <v>264000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440</v>
      </c>
      <c r="X42" s="2">
        <v>0</v>
      </c>
      <c r="Y42" s="2">
        <v>220</v>
      </c>
      <c r="Z42" s="2">
        <v>0</v>
      </c>
      <c r="AA42" s="1">
        <f t="shared" si="36"/>
        <v>660</v>
      </c>
      <c r="AB42" s="13">
        <f t="shared" si="36"/>
        <v>0</v>
      </c>
      <c r="AC42" s="14">
        <f t="shared" si="37"/>
        <v>660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>
        <f t="shared" si="33"/>
        <v>600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400</v>
      </c>
      <c r="AQ42" s="13" t="str">
        <f t="shared" si="33"/>
        <v>N.A.</v>
      </c>
      <c r="AR42" s="14">
        <f t="shared" si="33"/>
        <v>400</v>
      </c>
    </row>
    <row r="43" spans="1:44" ht="15" customHeight="1" thickBot="1" x14ac:dyDescent="0.3">
      <c r="A43" s="4" t="s">
        <v>16</v>
      </c>
      <c r="B43" s="2">
        <v>5800471.9999999991</v>
      </c>
      <c r="C43" s="2">
        <v>9582300</v>
      </c>
      <c r="D43" s="2">
        <v>1046448</v>
      </c>
      <c r="E43" s="2"/>
      <c r="F43" s="2"/>
      <c r="G43" s="2"/>
      <c r="H43" s="2">
        <v>1210000</v>
      </c>
      <c r="I43" s="2"/>
      <c r="J43" s="2">
        <v>0</v>
      </c>
      <c r="K43" s="2"/>
      <c r="L43" s="1">
        <f t="shared" ref="L43" si="39">B43+D43+F43+H43+J43</f>
        <v>8056919.9999999991</v>
      </c>
      <c r="M43" s="13">
        <f t="shared" ref="M43" si="40">C43+E43+G43+I43+K43</f>
        <v>9582300</v>
      </c>
      <c r="N43" s="21">
        <f t="shared" ref="N43" si="41">L43+M43</f>
        <v>17639220</v>
      </c>
      <c r="P43" s="4" t="s">
        <v>16</v>
      </c>
      <c r="Q43" s="2">
        <v>2012</v>
      </c>
      <c r="R43" s="2">
        <v>1352</v>
      </c>
      <c r="S43" s="2">
        <v>338</v>
      </c>
      <c r="T43" s="2">
        <v>0</v>
      </c>
      <c r="U43" s="2">
        <v>0</v>
      </c>
      <c r="V43" s="2">
        <v>0</v>
      </c>
      <c r="W43" s="2">
        <v>660</v>
      </c>
      <c r="X43" s="2">
        <v>0</v>
      </c>
      <c r="Y43" s="2">
        <v>558</v>
      </c>
      <c r="Z43" s="2">
        <v>0</v>
      </c>
      <c r="AA43" s="1">
        <f t="shared" ref="AA43" si="42">Q43+S43+U43+W43+Y43</f>
        <v>3568</v>
      </c>
      <c r="AB43" s="13">
        <f t="shared" ref="AB43" si="43">R43+T43+V43+X43+Z43</f>
        <v>1352</v>
      </c>
      <c r="AC43" s="21">
        <f t="shared" ref="AC43" si="44">AA43+AB43</f>
        <v>4920</v>
      </c>
      <c r="AE43" s="4" t="s">
        <v>16</v>
      </c>
      <c r="AF43" s="2">
        <f t="shared" si="38"/>
        <v>2882.9383697813118</v>
      </c>
      <c r="AG43" s="2">
        <f t="shared" si="33"/>
        <v>7087.5</v>
      </c>
      <c r="AH43" s="2">
        <f t="shared" si="33"/>
        <v>3096</v>
      </c>
      <c r="AI43" s="2" t="str">
        <f t="shared" si="33"/>
        <v>N.A.</v>
      </c>
      <c r="AJ43" s="2" t="str">
        <f t="shared" si="33"/>
        <v>N.A.</v>
      </c>
      <c r="AK43" s="2" t="str">
        <f t="shared" si="33"/>
        <v>N.A.</v>
      </c>
      <c r="AL43" s="2">
        <f t="shared" si="33"/>
        <v>1833.3333333333333</v>
      </c>
      <c r="AM43" s="2" t="str">
        <f t="shared" si="33"/>
        <v>N.A.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2258.105381165919</v>
      </c>
      <c r="AQ43" s="13">
        <f t="shared" ref="AQ43" si="46">IFERROR(M43/AB43, "N.A.")</f>
        <v>7087.5</v>
      </c>
      <c r="AR43" s="14">
        <f t="shared" ref="AR43" si="47">IFERROR(N43/AC43, "N.A.")</f>
        <v>3585.2073170731705</v>
      </c>
    </row>
    <row r="44" spans="1:44" ht="15" customHeight="1" thickBot="1" x14ac:dyDescent="0.3">
      <c r="A44" s="5" t="s">
        <v>0</v>
      </c>
      <c r="B44" s="42">
        <f>B43+C43</f>
        <v>15382772</v>
      </c>
      <c r="C44" s="43"/>
      <c r="D44" s="42">
        <f>D43+E43</f>
        <v>1046448</v>
      </c>
      <c r="E44" s="43"/>
      <c r="F44" s="42">
        <f>F43+G43</f>
        <v>0</v>
      </c>
      <c r="G44" s="43"/>
      <c r="H44" s="42">
        <f>H43+I43</f>
        <v>1210000</v>
      </c>
      <c r="I44" s="43"/>
      <c r="J44" s="42">
        <f>J43+K43</f>
        <v>0</v>
      </c>
      <c r="K44" s="43"/>
      <c r="L44" s="42">
        <f>L43+M43</f>
        <v>17639220</v>
      </c>
      <c r="M44" s="46"/>
      <c r="N44" s="22">
        <f>B44+D44+F44+H44+J44</f>
        <v>17639220</v>
      </c>
      <c r="P44" s="5" t="s">
        <v>0</v>
      </c>
      <c r="Q44" s="42">
        <f>Q43+R43</f>
        <v>3364</v>
      </c>
      <c r="R44" s="43"/>
      <c r="S44" s="42">
        <f>S43+T43</f>
        <v>338</v>
      </c>
      <c r="T44" s="43"/>
      <c r="U44" s="42">
        <f>U43+V43</f>
        <v>0</v>
      </c>
      <c r="V44" s="43"/>
      <c r="W44" s="42">
        <f>W43+X43</f>
        <v>660</v>
      </c>
      <c r="X44" s="43"/>
      <c r="Y44" s="42">
        <f>Y43+Z43</f>
        <v>558</v>
      </c>
      <c r="Z44" s="43"/>
      <c r="AA44" s="42">
        <f>AA43+AB43</f>
        <v>4920</v>
      </c>
      <c r="AB44" s="46"/>
      <c r="AC44" s="22">
        <f>Q44+S44+U44+W44+Y44</f>
        <v>4920</v>
      </c>
      <c r="AE44" s="5" t="s">
        <v>0</v>
      </c>
      <c r="AF44" s="44">
        <f>IFERROR(B44/Q44,"N.A.")</f>
        <v>4572.7621878715818</v>
      </c>
      <c r="AG44" s="45"/>
      <c r="AH44" s="44">
        <f>IFERROR(D44/S44,"N.A.")</f>
        <v>3096</v>
      </c>
      <c r="AI44" s="45"/>
      <c r="AJ44" s="44" t="str">
        <f>IFERROR(F44/U44,"N.A.")</f>
        <v>N.A.</v>
      </c>
      <c r="AK44" s="45"/>
      <c r="AL44" s="44">
        <f>IFERROR(H44/W44,"N.A.")</f>
        <v>1833.3333333333333</v>
      </c>
      <c r="AM44" s="45"/>
      <c r="AN44" s="44">
        <f>IFERROR(J44/Y44,"N.A.")</f>
        <v>0</v>
      </c>
      <c r="AO44" s="45"/>
      <c r="AP44" s="44">
        <f>IFERROR(L44/AA44,"N.A.")</f>
        <v>3585.2073170731705</v>
      </c>
      <c r="AQ44" s="45"/>
      <c r="AR44" s="16">
        <f>IFERROR(N44/AC44, "N.A.")</f>
        <v>3585.2073170731705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13260000</v>
      </c>
      <c r="C17" s="2">
        <v>40950000</v>
      </c>
      <c r="D17" s="2"/>
      <c r="E17" s="2"/>
      <c r="F17" s="2"/>
      <c r="G17" s="2"/>
      <c r="H17" s="2"/>
      <c r="I17" s="2">
        <v>11700000</v>
      </c>
      <c r="J17" s="2"/>
      <c r="K17" s="2"/>
      <c r="L17" s="1">
        <f t="shared" si="1"/>
        <v>13260000</v>
      </c>
      <c r="M17" s="13">
        <f t="shared" si="1"/>
        <v>52650000</v>
      </c>
      <c r="N17" s="14">
        <f t="shared" si="2"/>
        <v>65910000</v>
      </c>
      <c r="P17" s="3" t="s">
        <v>14</v>
      </c>
      <c r="Q17" s="2">
        <v>1170</v>
      </c>
      <c r="R17" s="2">
        <v>3120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390</v>
      </c>
      <c r="Y17" s="2">
        <v>0</v>
      </c>
      <c r="Z17" s="2">
        <v>0</v>
      </c>
      <c r="AA17" s="1">
        <f t="shared" si="3"/>
        <v>1170</v>
      </c>
      <c r="AB17" s="13">
        <f t="shared" si="3"/>
        <v>3510</v>
      </c>
      <c r="AC17" s="14">
        <f t="shared" si="4"/>
        <v>4680</v>
      </c>
      <c r="AE17" s="3" t="s">
        <v>14</v>
      </c>
      <c r="AF17" s="2">
        <f t="shared" si="5"/>
        <v>11333.333333333334</v>
      </c>
      <c r="AG17" s="2">
        <f t="shared" si="0"/>
        <v>13125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30000</v>
      </c>
      <c r="AN17" s="2" t="str">
        <f t="shared" si="0"/>
        <v>N.A.</v>
      </c>
      <c r="AO17" s="2" t="str">
        <f t="shared" si="0"/>
        <v>N.A.</v>
      </c>
      <c r="AP17" s="15">
        <f t="shared" si="0"/>
        <v>11333.333333333334</v>
      </c>
      <c r="AQ17" s="13">
        <f t="shared" si="0"/>
        <v>15000</v>
      </c>
      <c r="AR17" s="14">
        <f t="shared" si="0"/>
        <v>14083.333333333334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13260000</v>
      </c>
      <c r="C19" s="2">
        <v>40950000</v>
      </c>
      <c r="D19" s="2"/>
      <c r="E19" s="2"/>
      <c r="F19" s="2"/>
      <c r="G19" s="2"/>
      <c r="H19" s="2"/>
      <c r="I19" s="2">
        <v>11700000</v>
      </c>
      <c r="J19" s="2"/>
      <c r="K19" s="2"/>
      <c r="L19" s="1">
        <f t="shared" ref="L19" si="6">B19+D19+F19+H19+J19</f>
        <v>13260000</v>
      </c>
      <c r="M19" s="13">
        <f t="shared" ref="M19" si="7">C19+E19+G19+I19+K19</f>
        <v>52650000</v>
      </c>
      <c r="N19" s="21">
        <f t="shared" ref="N19" si="8">L19+M19</f>
        <v>65910000</v>
      </c>
      <c r="P19" s="4" t="s">
        <v>16</v>
      </c>
      <c r="Q19" s="2">
        <v>1170</v>
      </c>
      <c r="R19" s="2">
        <v>3120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390</v>
      </c>
      <c r="Y19" s="2">
        <v>0</v>
      </c>
      <c r="Z19" s="2">
        <v>0</v>
      </c>
      <c r="AA19" s="1">
        <f t="shared" ref="AA19" si="9">Q19+S19+U19+W19+Y19</f>
        <v>1170</v>
      </c>
      <c r="AB19" s="13">
        <f t="shared" ref="AB19" si="10">R19+T19+V19+X19+Z19</f>
        <v>3510</v>
      </c>
      <c r="AC19" s="14">
        <f t="shared" ref="AC19" si="11">AA19+AB19</f>
        <v>4680</v>
      </c>
      <c r="AE19" s="4" t="s">
        <v>16</v>
      </c>
      <c r="AF19" s="2">
        <f t="shared" si="5"/>
        <v>11333.333333333334</v>
      </c>
      <c r="AG19" s="2">
        <f t="shared" si="0"/>
        <v>13125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>
        <f t="shared" si="0"/>
        <v>30000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11333.333333333334</v>
      </c>
      <c r="AQ19" s="13">
        <f t="shared" ref="AQ19" si="13">IFERROR(M19/AB19, "N.A.")</f>
        <v>15000</v>
      </c>
      <c r="AR19" s="14">
        <f t="shared" ref="AR19" si="14">IFERROR(N19/AC19, "N.A.")</f>
        <v>14083.333333333334</v>
      </c>
    </row>
    <row r="20" spans="1:44" ht="15" customHeight="1" thickBot="1" x14ac:dyDescent="0.3">
      <c r="A20" s="5" t="s">
        <v>0</v>
      </c>
      <c r="B20" s="42">
        <f>B19+C19</f>
        <v>54210000</v>
      </c>
      <c r="C20" s="43"/>
      <c r="D20" s="42">
        <f>D19+E19</f>
        <v>0</v>
      </c>
      <c r="E20" s="43"/>
      <c r="F20" s="42">
        <f>F19+G19</f>
        <v>0</v>
      </c>
      <c r="G20" s="43"/>
      <c r="H20" s="42">
        <f>H19+I19</f>
        <v>11700000</v>
      </c>
      <c r="I20" s="43"/>
      <c r="J20" s="42">
        <f>J19+K19</f>
        <v>0</v>
      </c>
      <c r="K20" s="43"/>
      <c r="L20" s="42">
        <f>L19+M19</f>
        <v>65910000</v>
      </c>
      <c r="M20" s="46"/>
      <c r="N20" s="22">
        <f>B20+D20+F20+H20+J20</f>
        <v>65910000</v>
      </c>
      <c r="P20" s="5" t="s">
        <v>0</v>
      </c>
      <c r="Q20" s="42">
        <f>Q19+R19</f>
        <v>4290</v>
      </c>
      <c r="R20" s="43"/>
      <c r="S20" s="42">
        <f>S19+T19</f>
        <v>0</v>
      </c>
      <c r="T20" s="43"/>
      <c r="U20" s="42">
        <f>U19+V19</f>
        <v>0</v>
      </c>
      <c r="V20" s="43"/>
      <c r="W20" s="42">
        <f>W19+X19</f>
        <v>390</v>
      </c>
      <c r="X20" s="43"/>
      <c r="Y20" s="42">
        <f>Y19+Z19</f>
        <v>0</v>
      </c>
      <c r="Z20" s="43"/>
      <c r="AA20" s="42">
        <f>AA19+AB19</f>
        <v>4680</v>
      </c>
      <c r="AB20" s="43"/>
      <c r="AC20" s="23">
        <f>Q20+S20+U20+W20+Y20</f>
        <v>4680</v>
      </c>
      <c r="AE20" s="5" t="s">
        <v>0</v>
      </c>
      <c r="AF20" s="44">
        <f>IFERROR(B20/Q20,"N.A.")</f>
        <v>12636.363636363636</v>
      </c>
      <c r="AG20" s="45"/>
      <c r="AH20" s="44" t="str">
        <f>IFERROR(D20/S20,"N.A.")</f>
        <v>N.A.</v>
      </c>
      <c r="AI20" s="45"/>
      <c r="AJ20" s="44" t="str">
        <f>IFERROR(F20/U20,"N.A.")</f>
        <v>N.A.</v>
      </c>
      <c r="AK20" s="45"/>
      <c r="AL20" s="44">
        <f>IFERROR(H20/W20,"N.A.")</f>
        <v>30000</v>
      </c>
      <c r="AM20" s="45"/>
      <c r="AN20" s="44" t="str">
        <f>IFERROR(J20/Y20,"N.A.")</f>
        <v>N.A.</v>
      </c>
      <c r="AO20" s="45"/>
      <c r="AP20" s="44">
        <f>IFERROR(L20/AA20,"N.A.")</f>
        <v>14083.333333333334</v>
      </c>
      <c r="AQ20" s="45"/>
      <c r="AR20" s="16">
        <f>IFERROR(N20/AC20, "N.A.")</f>
        <v>14083.333333333334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8580000</v>
      </c>
      <c r="C29" s="2">
        <v>18720000</v>
      </c>
      <c r="D29" s="2"/>
      <c r="E29" s="2"/>
      <c r="F29" s="2"/>
      <c r="G29" s="2"/>
      <c r="H29" s="2"/>
      <c r="I29" s="2">
        <v>11700000</v>
      </c>
      <c r="J29" s="2"/>
      <c r="K29" s="2"/>
      <c r="L29" s="1">
        <f t="shared" si="16"/>
        <v>8580000</v>
      </c>
      <c r="M29" s="13">
        <f t="shared" si="16"/>
        <v>30420000</v>
      </c>
      <c r="N29" s="14">
        <f t="shared" si="17"/>
        <v>39000000</v>
      </c>
      <c r="P29" s="3" t="s">
        <v>14</v>
      </c>
      <c r="Q29" s="2">
        <v>780</v>
      </c>
      <c r="R29" s="2">
        <v>1560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390</v>
      </c>
      <c r="Y29" s="2">
        <v>0</v>
      </c>
      <c r="Z29" s="2">
        <v>0</v>
      </c>
      <c r="AA29" s="1">
        <f t="shared" si="18"/>
        <v>780</v>
      </c>
      <c r="AB29" s="13">
        <f t="shared" si="18"/>
        <v>1950</v>
      </c>
      <c r="AC29" s="14">
        <f t="shared" si="19"/>
        <v>2730</v>
      </c>
      <c r="AE29" s="3" t="s">
        <v>14</v>
      </c>
      <c r="AF29" s="2">
        <f t="shared" si="20"/>
        <v>11000</v>
      </c>
      <c r="AG29" s="2">
        <f t="shared" si="15"/>
        <v>12000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30000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11000</v>
      </c>
      <c r="AQ29" s="13">
        <f t="shared" si="15"/>
        <v>15600</v>
      </c>
      <c r="AR29" s="14">
        <f t="shared" si="15"/>
        <v>14285.714285714286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8580000</v>
      </c>
      <c r="C31" s="2">
        <v>18720000</v>
      </c>
      <c r="D31" s="2"/>
      <c r="E31" s="2"/>
      <c r="F31" s="2"/>
      <c r="G31" s="2"/>
      <c r="H31" s="2"/>
      <c r="I31" s="2">
        <v>11700000</v>
      </c>
      <c r="J31" s="2"/>
      <c r="K31" s="2"/>
      <c r="L31" s="1">
        <f t="shared" ref="L31" si="21">B31+D31+F31+H31+J31</f>
        <v>8580000</v>
      </c>
      <c r="M31" s="13">
        <f t="shared" ref="M31" si="22">C31+E31+G31+I31+K31</f>
        <v>30420000</v>
      </c>
      <c r="N31" s="21">
        <f t="shared" ref="N31" si="23">L31+M31</f>
        <v>39000000</v>
      </c>
      <c r="P31" s="4" t="s">
        <v>16</v>
      </c>
      <c r="Q31" s="2">
        <v>780</v>
      </c>
      <c r="R31" s="2">
        <v>1560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390</v>
      </c>
      <c r="Y31" s="2">
        <v>0</v>
      </c>
      <c r="Z31" s="2">
        <v>0</v>
      </c>
      <c r="AA31" s="1">
        <f t="shared" ref="AA31" si="24">Q31+S31+U31+W31+Y31</f>
        <v>780</v>
      </c>
      <c r="AB31" s="13">
        <f t="shared" ref="AB31" si="25">R31+T31+V31+X31+Z31</f>
        <v>1950</v>
      </c>
      <c r="AC31" s="14">
        <f t="shared" ref="AC31" si="26">AA31+AB31</f>
        <v>2730</v>
      </c>
      <c r="AE31" s="4" t="s">
        <v>16</v>
      </c>
      <c r="AF31" s="2">
        <f t="shared" si="20"/>
        <v>11000</v>
      </c>
      <c r="AG31" s="2">
        <f t="shared" si="15"/>
        <v>12000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>
        <f t="shared" si="15"/>
        <v>30000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11000</v>
      </c>
      <c r="AQ31" s="13">
        <f t="shared" ref="AQ31" si="28">IFERROR(M31/AB31, "N.A.")</f>
        <v>15600</v>
      </c>
      <c r="AR31" s="14">
        <f t="shared" ref="AR31" si="29">IFERROR(N31/AC31, "N.A.")</f>
        <v>14285.714285714286</v>
      </c>
    </row>
    <row r="32" spans="1:44" ht="15" customHeight="1" thickBot="1" x14ac:dyDescent="0.3">
      <c r="A32" s="5" t="s">
        <v>0</v>
      </c>
      <c r="B32" s="42">
        <f>B31+C31</f>
        <v>27300000</v>
      </c>
      <c r="C32" s="43"/>
      <c r="D32" s="42">
        <f>D31+E31</f>
        <v>0</v>
      </c>
      <c r="E32" s="43"/>
      <c r="F32" s="42">
        <f>F31+G31</f>
        <v>0</v>
      </c>
      <c r="G32" s="43"/>
      <c r="H32" s="42">
        <f>H31+I31</f>
        <v>11700000</v>
      </c>
      <c r="I32" s="43"/>
      <c r="J32" s="42">
        <f>J31+K31</f>
        <v>0</v>
      </c>
      <c r="K32" s="43"/>
      <c r="L32" s="42">
        <f>L31+M31</f>
        <v>39000000</v>
      </c>
      <c r="M32" s="46"/>
      <c r="N32" s="22">
        <f>B32+D32+F32+H32+J32</f>
        <v>39000000</v>
      </c>
      <c r="P32" s="5" t="s">
        <v>0</v>
      </c>
      <c r="Q32" s="42">
        <f>Q31+R31</f>
        <v>2340</v>
      </c>
      <c r="R32" s="43"/>
      <c r="S32" s="42">
        <f>S31+T31</f>
        <v>0</v>
      </c>
      <c r="T32" s="43"/>
      <c r="U32" s="42">
        <f>U31+V31</f>
        <v>0</v>
      </c>
      <c r="V32" s="43"/>
      <c r="W32" s="42">
        <f>W31+X31</f>
        <v>390</v>
      </c>
      <c r="X32" s="43"/>
      <c r="Y32" s="42">
        <f>Y31+Z31</f>
        <v>0</v>
      </c>
      <c r="Z32" s="43"/>
      <c r="AA32" s="42">
        <f>AA31+AB31</f>
        <v>2730</v>
      </c>
      <c r="AB32" s="43"/>
      <c r="AC32" s="23">
        <f>Q32+S32+U32+W32+Y32</f>
        <v>2730</v>
      </c>
      <c r="AE32" s="5" t="s">
        <v>0</v>
      </c>
      <c r="AF32" s="44">
        <f>IFERROR(B32/Q32,"N.A.")</f>
        <v>11666.666666666666</v>
      </c>
      <c r="AG32" s="45"/>
      <c r="AH32" s="44" t="str">
        <f>IFERROR(D32/S32,"N.A.")</f>
        <v>N.A.</v>
      </c>
      <c r="AI32" s="45"/>
      <c r="AJ32" s="44" t="str">
        <f>IFERROR(F32/U32,"N.A.")</f>
        <v>N.A.</v>
      </c>
      <c r="AK32" s="45"/>
      <c r="AL32" s="44">
        <f>IFERROR(H32/W32,"N.A.")</f>
        <v>30000</v>
      </c>
      <c r="AM32" s="45"/>
      <c r="AN32" s="44" t="str">
        <f>IFERROR(J32/Y32,"N.A.")</f>
        <v>N.A.</v>
      </c>
      <c r="AO32" s="45"/>
      <c r="AP32" s="44">
        <f>IFERROR(L32/AA32,"N.A.")</f>
        <v>14285.714285714286</v>
      </c>
      <c r="AQ32" s="45"/>
      <c r="AR32" s="16">
        <f>IFERROR(N32/AC32, "N.A.")</f>
        <v>14285.714285714286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4680000</v>
      </c>
      <c r="C41" s="2">
        <v>22230000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4680000</v>
      </c>
      <c r="M41" s="13">
        <f t="shared" si="31"/>
        <v>22230000</v>
      </c>
      <c r="N41" s="14">
        <f t="shared" si="32"/>
        <v>26910000</v>
      </c>
      <c r="P41" s="3" t="s">
        <v>14</v>
      </c>
      <c r="Q41" s="2">
        <v>390</v>
      </c>
      <c r="R41" s="2">
        <v>1560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390</v>
      </c>
      <c r="AB41" s="13">
        <f t="shared" si="33"/>
        <v>1560</v>
      </c>
      <c r="AC41" s="14">
        <f t="shared" si="34"/>
        <v>1950</v>
      </c>
      <c r="AE41" s="3" t="s">
        <v>14</v>
      </c>
      <c r="AF41" s="2">
        <f t="shared" si="35"/>
        <v>12000</v>
      </c>
      <c r="AG41" s="2">
        <f t="shared" si="30"/>
        <v>14250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12000</v>
      </c>
      <c r="AQ41" s="13">
        <f t="shared" si="30"/>
        <v>14250</v>
      </c>
      <c r="AR41" s="14">
        <f t="shared" si="30"/>
        <v>13800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4680000</v>
      </c>
      <c r="C43" s="2">
        <v>22230000</v>
      </c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4680000</v>
      </c>
      <c r="M43" s="13">
        <f t="shared" ref="M43" si="37">C43+E43+G43+I43+K43</f>
        <v>22230000</v>
      </c>
      <c r="N43" s="21">
        <f t="shared" ref="N43" si="38">L43+M43</f>
        <v>26910000</v>
      </c>
      <c r="P43" s="4" t="s">
        <v>16</v>
      </c>
      <c r="Q43" s="2">
        <v>390</v>
      </c>
      <c r="R43" s="2">
        <v>1560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39">Q43+S43+U43+W43+Y43</f>
        <v>390</v>
      </c>
      <c r="AB43" s="13">
        <f t="shared" ref="AB43" si="40">R43+T43+V43+X43+Z43</f>
        <v>1560</v>
      </c>
      <c r="AC43" s="21">
        <f t="shared" ref="AC43" si="41">AA43+AB43</f>
        <v>1950</v>
      </c>
      <c r="AE43" s="4" t="s">
        <v>16</v>
      </c>
      <c r="AF43" s="2">
        <f t="shared" si="35"/>
        <v>12000</v>
      </c>
      <c r="AG43" s="2">
        <f t="shared" si="30"/>
        <v>14250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12000</v>
      </c>
      <c r="AQ43" s="13">
        <f t="shared" ref="AQ43" si="43">IFERROR(M43/AB43, "N.A.")</f>
        <v>14250</v>
      </c>
      <c r="AR43" s="14">
        <f t="shared" ref="AR43" si="44">IFERROR(N43/AC43, "N.A.")</f>
        <v>13800</v>
      </c>
    </row>
    <row r="44" spans="1:44" ht="15" customHeight="1" thickBot="1" x14ac:dyDescent="0.3">
      <c r="A44" s="5" t="s">
        <v>0</v>
      </c>
      <c r="B44" s="42">
        <f>B43+C43</f>
        <v>26910000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0</v>
      </c>
      <c r="I44" s="43"/>
      <c r="J44" s="42">
        <f>J43+K43</f>
        <v>0</v>
      </c>
      <c r="K44" s="43"/>
      <c r="L44" s="42">
        <f>L43+M43</f>
        <v>26910000</v>
      </c>
      <c r="M44" s="46"/>
      <c r="N44" s="22">
        <f>B44+D44+F44+H44+J44</f>
        <v>26910000</v>
      </c>
      <c r="P44" s="5" t="s">
        <v>0</v>
      </c>
      <c r="Q44" s="42">
        <f>Q43+R43</f>
        <v>1950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0</v>
      </c>
      <c r="X44" s="43"/>
      <c r="Y44" s="42">
        <f>Y43+Z43</f>
        <v>0</v>
      </c>
      <c r="Z44" s="43"/>
      <c r="AA44" s="42">
        <f>AA43+AB43</f>
        <v>1950</v>
      </c>
      <c r="AB44" s="46"/>
      <c r="AC44" s="22">
        <f>Q44+S44+U44+W44+Y44</f>
        <v>1950</v>
      </c>
      <c r="AE44" s="5" t="s">
        <v>0</v>
      </c>
      <c r="AF44" s="44">
        <f>IFERROR(B44/Q44,"N.A.")</f>
        <v>13800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 t="str">
        <f>IFERROR(H44/W44,"N.A.")</f>
        <v>N.A.</v>
      </c>
      <c r="AM44" s="45"/>
      <c r="AN44" s="44" t="str">
        <f>IFERROR(J44/Y44,"N.A.")</f>
        <v>N.A.</v>
      </c>
      <c r="AO44" s="45"/>
      <c r="AP44" s="44">
        <f>IFERROR(L44/AA44,"N.A.")</f>
        <v>13800</v>
      </c>
      <c r="AQ44" s="45"/>
      <c r="AR44" s="16">
        <f>IFERROR(N44/AC44, "N.A.")</f>
        <v>13800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331772390.99999988</v>
      </c>
      <c r="C15" s="2"/>
      <c r="D15" s="2">
        <v>33328915.000000004</v>
      </c>
      <c r="E15" s="2"/>
      <c r="F15" s="2">
        <v>74766488.000000015</v>
      </c>
      <c r="G15" s="2"/>
      <c r="H15" s="2">
        <v>453738932.00000006</v>
      </c>
      <c r="I15" s="2"/>
      <c r="J15" s="2">
        <v>0</v>
      </c>
      <c r="K15" s="2"/>
      <c r="L15" s="1">
        <f>B15+D15+F15+H15+J15</f>
        <v>893606726</v>
      </c>
      <c r="M15" s="13">
        <f>C15+E15+G15+I15+K15</f>
        <v>0</v>
      </c>
      <c r="N15" s="14">
        <f>L15+M15</f>
        <v>893606726</v>
      </c>
      <c r="P15" s="3" t="s">
        <v>12</v>
      </c>
      <c r="Q15" s="2">
        <v>58905</v>
      </c>
      <c r="R15" s="2">
        <v>0</v>
      </c>
      <c r="S15" s="2">
        <v>8586</v>
      </c>
      <c r="T15" s="2">
        <v>0</v>
      </c>
      <c r="U15" s="2">
        <v>10886</v>
      </c>
      <c r="V15" s="2">
        <v>0</v>
      </c>
      <c r="W15" s="2">
        <v>110379</v>
      </c>
      <c r="X15" s="2">
        <v>0</v>
      </c>
      <c r="Y15" s="2">
        <v>8952</v>
      </c>
      <c r="Z15" s="2">
        <v>0</v>
      </c>
      <c r="AA15" s="1">
        <f>Q15+S15+U15+W15+Y15</f>
        <v>197708</v>
      </c>
      <c r="AB15" s="13">
        <f>R15+T15+V15+X15+Z15</f>
        <v>0</v>
      </c>
      <c r="AC15" s="14">
        <f>AA15+AB15</f>
        <v>197708</v>
      </c>
      <c r="AE15" s="3" t="s">
        <v>12</v>
      </c>
      <c r="AF15" s="2">
        <f>IFERROR(B15/Q15, "N.A.")</f>
        <v>5632.3298701298681</v>
      </c>
      <c r="AG15" s="2" t="str">
        <f t="shared" ref="AG15:AR19" si="0">IFERROR(C15/R15, "N.A.")</f>
        <v>N.A.</v>
      </c>
      <c r="AH15" s="2">
        <f t="shared" si="0"/>
        <v>3881.7744001863502</v>
      </c>
      <c r="AI15" s="2" t="str">
        <f t="shared" si="0"/>
        <v>N.A.</v>
      </c>
      <c r="AJ15" s="2">
        <f t="shared" si="0"/>
        <v>6868.1322799926529</v>
      </c>
      <c r="AK15" s="2" t="str">
        <f t="shared" si="0"/>
        <v>N.A.</v>
      </c>
      <c r="AL15" s="2">
        <f t="shared" si="0"/>
        <v>4110.7360276864265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4519.8308920225791</v>
      </c>
      <c r="AQ15" s="13" t="str">
        <f t="shared" si="0"/>
        <v>N.A.</v>
      </c>
      <c r="AR15" s="14">
        <f t="shared" si="0"/>
        <v>4519.8308920225791</v>
      </c>
    </row>
    <row r="16" spans="1:44" ht="15" customHeight="1" thickBot="1" x14ac:dyDescent="0.3">
      <c r="A16" s="3" t="s">
        <v>13</v>
      </c>
      <c r="B16" s="2">
        <v>140201935.99999994</v>
      </c>
      <c r="C16" s="2">
        <v>28825099.999999996</v>
      </c>
      <c r="D16" s="2">
        <v>705200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140907135.99999994</v>
      </c>
      <c r="M16" s="13">
        <f t="shared" si="1"/>
        <v>28825099.999999996</v>
      </c>
      <c r="N16" s="14">
        <f t="shared" ref="N16:N18" si="2">L16+M16</f>
        <v>169732235.99999994</v>
      </c>
      <c r="P16" s="3" t="s">
        <v>13</v>
      </c>
      <c r="Q16" s="2">
        <v>32326</v>
      </c>
      <c r="R16" s="2">
        <v>3872</v>
      </c>
      <c r="S16" s="2">
        <v>410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32736</v>
      </c>
      <c r="AB16" s="13">
        <f t="shared" si="3"/>
        <v>3872</v>
      </c>
      <c r="AC16" s="14">
        <f t="shared" ref="AC16:AC18" si="4">AA16+AB16</f>
        <v>36608</v>
      </c>
      <c r="AE16" s="3" t="s">
        <v>13</v>
      </c>
      <c r="AF16" s="2">
        <f t="shared" ref="AF16:AF19" si="5">IFERROR(B16/Q16, "N.A.")</f>
        <v>4337.1260285838007</v>
      </c>
      <c r="AG16" s="2">
        <f t="shared" si="0"/>
        <v>7444.4989669421475</v>
      </c>
      <c r="AH16" s="2">
        <f t="shared" si="0"/>
        <v>1720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4304.3479960899294</v>
      </c>
      <c r="AQ16" s="13">
        <f t="shared" si="0"/>
        <v>7444.4989669421475</v>
      </c>
      <c r="AR16" s="14">
        <f t="shared" si="0"/>
        <v>4636.4793487762217</v>
      </c>
    </row>
    <row r="17" spans="1:44" ht="15" customHeight="1" thickBot="1" x14ac:dyDescent="0.3">
      <c r="A17" s="3" t="s">
        <v>14</v>
      </c>
      <c r="B17" s="2">
        <v>676035300.0000006</v>
      </c>
      <c r="C17" s="2">
        <v>2618195886.999999</v>
      </c>
      <c r="D17" s="2">
        <v>106549390.00000003</v>
      </c>
      <c r="E17" s="2">
        <v>23553809.999999996</v>
      </c>
      <c r="F17" s="2"/>
      <c r="G17" s="2">
        <v>248405850</v>
      </c>
      <c r="H17" s="2"/>
      <c r="I17" s="2">
        <v>258506830.00000006</v>
      </c>
      <c r="J17" s="2">
        <v>0</v>
      </c>
      <c r="K17" s="2"/>
      <c r="L17" s="1">
        <f t="shared" si="1"/>
        <v>782584690.0000006</v>
      </c>
      <c r="M17" s="13">
        <f t="shared" si="1"/>
        <v>3148662376.999999</v>
      </c>
      <c r="N17" s="14">
        <f t="shared" si="2"/>
        <v>3931247066.9999995</v>
      </c>
      <c r="P17" s="3" t="s">
        <v>14</v>
      </c>
      <c r="Q17" s="2">
        <v>119956</v>
      </c>
      <c r="R17" s="2">
        <v>375521</v>
      </c>
      <c r="S17" s="2">
        <v>19000</v>
      </c>
      <c r="T17" s="2">
        <v>2284</v>
      </c>
      <c r="U17" s="2">
        <v>0</v>
      </c>
      <c r="V17" s="2">
        <v>16510</v>
      </c>
      <c r="W17" s="2">
        <v>0</v>
      </c>
      <c r="X17" s="2">
        <v>33562</v>
      </c>
      <c r="Y17" s="2">
        <v>9086</v>
      </c>
      <c r="Z17" s="2">
        <v>0</v>
      </c>
      <c r="AA17" s="1">
        <f t="shared" si="3"/>
        <v>148042</v>
      </c>
      <c r="AB17" s="13">
        <f t="shared" si="3"/>
        <v>427877</v>
      </c>
      <c r="AC17" s="14">
        <f t="shared" si="4"/>
        <v>575919</v>
      </c>
      <c r="AE17" s="3" t="s">
        <v>14</v>
      </c>
      <c r="AF17" s="2">
        <f t="shared" si="5"/>
        <v>5635.69392110441</v>
      </c>
      <c r="AG17" s="2">
        <f t="shared" si="0"/>
        <v>6972.1690318251149</v>
      </c>
      <c r="AH17" s="2">
        <f t="shared" si="0"/>
        <v>5607.8626315789488</v>
      </c>
      <c r="AI17" s="2">
        <f t="shared" si="0"/>
        <v>10312.526269702275</v>
      </c>
      <c r="AJ17" s="2" t="str">
        <f t="shared" si="0"/>
        <v>N.A.</v>
      </c>
      <c r="AK17" s="2">
        <f t="shared" si="0"/>
        <v>15045.781344639612</v>
      </c>
      <c r="AL17" s="2" t="str">
        <f t="shared" si="0"/>
        <v>N.A.</v>
      </c>
      <c r="AM17" s="2">
        <f t="shared" si="0"/>
        <v>7702.3666646802949</v>
      </c>
      <c r="AN17" s="2">
        <f t="shared" si="0"/>
        <v>0</v>
      </c>
      <c r="AO17" s="2" t="str">
        <f t="shared" si="0"/>
        <v>N.A.</v>
      </c>
      <c r="AP17" s="15">
        <f t="shared" si="0"/>
        <v>5286.2342443360712</v>
      </c>
      <c r="AQ17" s="13">
        <f t="shared" si="0"/>
        <v>7358.8025928012003</v>
      </c>
      <c r="AR17" s="14">
        <f t="shared" si="0"/>
        <v>6826.0416256452718</v>
      </c>
    </row>
    <row r="18" spans="1:44" ht="15" customHeight="1" thickBot="1" x14ac:dyDescent="0.3">
      <c r="A18" s="3" t="s">
        <v>15</v>
      </c>
      <c r="B18" s="2">
        <v>17583852</v>
      </c>
      <c r="C18" s="2">
        <v>5179350</v>
      </c>
      <c r="D18" s="2">
        <v>2106140</v>
      </c>
      <c r="E18" s="2"/>
      <c r="F18" s="2"/>
      <c r="G18" s="2">
        <v>16968516</v>
      </c>
      <c r="H18" s="2">
        <v>16368067.000000004</v>
      </c>
      <c r="I18" s="2"/>
      <c r="J18" s="2">
        <v>0</v>
      </c>
      <c r="K18" s="2"/>
      <c r="L18" s="1">
        <f t="shared" si="1"/>
        <v>36058059</v>
      </c>
      <c r="M18" s="13">
        <f t="shared" si="1"/>
        <v>22147866</v>
      </c>
      <c r="N18" s="14">
        <f t="shared" si="2"/>
        <v>58205925</v>
      </c>
      <c r="P18" s="3" t="s">
        <v>15</v>
      </c>
      <c r="Q18" s="2">
        <v>6107</v>
      </c>
      <c r="R18" s="2">
        <v>666</v>
      </c>
      <c r="S18" s="2">
        <v>1174</v>
      </c>
      <c r="T18" s="2">
        <v>0</v>
      </c>
      <c r="U18" s="2">
        <v>0</v>
      </c>
      <c r="V18" s="2">
        <v>2836</v>
      </c>
      <c r="W18" s="2">
        <v>33280</v>
      </c>
      <c r="X18" s="2">
        <v>0</v>
      </c>
      <c r="Y18" s="2">
        <v>9191</v>
      </c>
      <c r="Z18" s="2">
        <v>0</v>
      </c>
      <c r="AA18" s="1">
        <f t="shared" si="3"/>
        <v>49752</v>
      </c>
      <c r="AB18" s="13">
        <f t="shared" si="3"/>
        <v>3502</v>
      </c>
      <c r="AC18" s="21">
        <f t="shared" si="4"/>
        <v>53254</v>
      </c>
      <c r="AE18" s="3" t="s">
        <v>15</v>
      </c>
      <c r="AF18" s="2">
        <f t="shared" si="5"/>
        <v>2879.2945799901754</v>
      </c>
      <c r="AG18" s="2">
        <f t="shared" si="0"/>
        <v>7776.801801801802</v>
      </c>
      <c r="AH18" s="2">
        <f t="shared" si="0"/>
        <v>1793.9863713798977</v>
      </c>
      <c r="AI18" s="2" t="str">
        <f t="shared" si="0"/>
        <v>N.A.</v>
      </c>
      <c r="AJ18" s="2" t="str">
        <f t="shared" si="0"/>
        <v>N.A.</v>
      </c>
      <c r="AK18" s="2">
        <f t="shared" si="0"/>
        <v>5983.2566995768684</v>
      </c>
      <c r="AL18" s="2">
        <f t="shared" si="0"/>
        <v>491.82893629807705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724.75596960926191</v>
      </c>
      <c r="AQ18" s="13">
        <f t="shared" si="0"/>
        <v>6324.3478012564246</v>
      </c>
      <c r="AR18" s="14">
        <f t="shared" si="0"/>
        <v>1092.9869117812746</v>
      </c>
    </row>
    <row r="19" spans="1:44" ht="15" customHeight="1" thickBot="1" x14ac:dyDescent="0.3">
      <c r="A19" s="4" t="s">
        <v>16</v>
      </c>
      <c r="B19" s="2">
        <v>1165593478.9999988</v>
      </c>
      <c r="C19" s="2">
        <v>2652200337.0000019</v>
      </c>
      <c r="D19" s="2">
        <v>142689645</v>
      </c>
      <c r="E19" s="2">
        <v>23553809.999999996</v>
      </c>
      <c r="F19" s="2">
        <v>74766488.000000015</v>
      </c>
      <c r="G19" s="2">
        <v>265374366.00000003</v>
      </c>
      <c r="H19" s="2">
        <v>470106999.00000042</v>
      </c>
      <c r="I19" s="2">
        <v>258506830.00000006</v>
      </c>
      <c r="J19" s="2">
        <v>0</v>
      </c>
      <c r="K19" s="2"/>
      <c r="L19" s="1">
        <f t="shared" ref="L19" si="6">B19+D19+F19+H19+J19</f>
        <v>1853156610.9999993</v>
      </c>
      <c r="M19" s="13">
        <f t="shared" ref="M19" si="7">C19+E19+G19+I19+K19</f>
        <v>3199635343.0000019</v>
      </c>
      <c r="N19" s="21">
        <f t="shared" ref="N19" si="8">L19+M19</f>
        <v>5052791954.000001</v>
      </c>
      <c r="P19" s="4" t="s">
        <v>16</v>
      </c>
      <c r="Q19" s="2">
        <v>217294</v>
      </c>
      <c r="R19" s="2">
        <v>380059</v>
      </c>
      <c r="S19" s="2">
        <v>29170</v>
      </c>
      <c r="T19" s="2">
        <v>2284</v>
      </c>
      <c r="U19" s="2">
        <v>10886</v>
      </c>
      <c r="V19" s="2">
        <v>19346</v>
      </c>
      <c r="W19" s="2">
        <v>143659</v>
      </c>
      <c r="X19" s="2">
        <v>33562</v>
      </c>
      <c r="Y19" s="2">
        <v>27229</v>
      </c>
      <c r="Z19" s="2">
        <v>0</v>
      </c>
      <c r="AA19" s="1">
        <f t="shared" ref="AA19" si="9">Q19+S19+U19+W19+Y19</f>
        <v>428238</v>
      </c>
      <c r="AB19" s="13">
        <f t="shared" ref="AB19" si="10">R19+T19+V19+X19+Z19</f>
        <v>435251</v>
      </c>
      <c r="AC19" s="14">
        <f t="shared" ref="AC19" si="11">AA19+AB19</f>
        <v>863489</v>
      </c>
      <c r="AE19" s="4" t="s">
        <v>16</v>
      </c>
      <c r="AF19" s="2">
        <f t="shared" si="5"/>
        <v>5364.1309884304155</v>
      </c>
      <c r="AG19" s="2">
        <f t="shared" si="0"/>
        <v>6978.3910840159078</v>
      </c>
      <c r="AH19" s="2">
        <f t="shared" si="0"/>
        <v>4891.657353445321</v>
      </c>
      <c r="AI19" s="2">
        <f t="shared" si="0"/>
        <v>10312.526269702275</v>
      </c>
      <c r="AJ19" s="2">
        <f t="shared" si="0"/>
        <v>6868.1322799926529</v>
      </c>
      <c r="AK19" s="2">
        <f t="shared" si="0"/>
        <v>13717.273131396672</v>
      </c>
      <c r="AL19" s="2">
        <f t="shared" si="0"/>
        <v>3272.3811177858706</v>
      </c>
      <c r="AM19" s="2">
        <f t="shared" si="0"/>
        <v>7702.3666646802949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4327.3988086064273</v>
      </c>
      <c r="AQ19" s="13">
        <f t="shared" ref="AQ19" si="13">IFERROR(M19/AB19, "N.A.")</f>
        <v>7351.2417961130514</v>
      </c>
      <c r="AR19" s="14">
        <f t="shared" ref="AR19" si="14">IFERROR(N19/AC19, "N.A.")</f>
        <v>5851.5996775870926</v>
      </c>
    </row>
    <row r="20" spans="1:44" ht="15" customHeight="1" thickBot="1" x14ac:dyDescent="0.3">
      <c r="A20" s="5" t="s">
        <v>0</v>
      </c>
      <c r="B20" s="42">
        <f>B19+C19</f>
        <v>3817793816.000001</v>
      </c>
      <c r="C20" s="43"/>
      <c r="D20" s="42">
        <f>D19+E19</f>
        <v>166243455</v>
      </c>
      <c r="E20" s="43"/>
      <c r="F20" s="42">
        <f>F19+G19</f>
        <v>340140854.00000006</v>
      </c>
      <c r="G20" s="43"/>
      <c r="H20" s="42">
        <f>H19+I19</f>
        <v>728613829.00000048</v>
      </c>
      <c r="I20" s="43"/>
      <c r="J20" s="42">
        <f>J19+K19</f>
        <v>0</v>
      </c>
      <c r="K20" s="43"/>
      <c r="L20" s="42">
        <f>L19+M19</f>
        <v>5052791954.000001</v>
      </c>
      <c r="M20" s="46"/>
      <c r="N20" s="22">
        <f>B20+D20+F20+H20+J20</f>
        <v>5052791954.0000019</v>
      </c>
      <c r="P20" s="5" t="s">
        <v>0</v>
      </c>
      <c r="Q20" s="42">
        <f>Q19+R19</f>
        <v>597353</v>
      </c>
      <c r="R20" s="43"/>
      <c r="S20" s="42">
        <f>S19+T19</f>
        <v>31454</v>
      </c>
      <c r="T20" s="43"/>
      <c r="U20" s="42">
        <f>U19+V19</f>
        <v>30232</v>
      </c>
      <c r="V20" s="43"/>
      <c r="W20" s="42">
        <f>W19+X19</f>
        <v>177221</v>
      </c>
      <c r="X20" s="43"/>
      <c r="Y20" s="42">
        <f>Y19+Z19</f>
        <v>27229</v>
      </c>
      <c r="Z20" s="43"/>
      <c r="AA20" s="42">
        <f>AA19+AB19</f>
        <v>863489</v>
      </c>
      <c r="AB20" s="43"/>
      <c r="AC20" s="23">
        <f>Q20+S20+U20+W20+Y20</f>
        <v>863489</v>
      </c>
      <c r="AE20" s="5" t="s">
        <v>0</v>
      </c>
      <c r="AF20" s="44">
        <f>IFERROR(B20/Q20,"N.A.")</f>
        <v>6391.1854732461388</v>
      </c>
      <c r="AG20" s="45"/>
      <c r="AH20" s="44">
        <f>IFERROR(D20/S20,"N.A.")</f>
        <v>5285.2881986392831</v>
      </c>
      <c r="AI20" s="45"/>
      <c r="AJ20" s="44">
        <f>IFERROR(F20/U20,"N.A.")</f>
        <v>11251.020574225988</v>
      </c>
      <c r="AK20" s="45"/>
      <c r="AL20" s="44">
        <f>IFERROR(H20/W20,"N.A.")</f>
        <v>4111.3289565006435</v>
      </c>
      <c r="AM20" s="45"/>
      <c r="AN20" s="44">
        <f>IFERROR(J20/Y20,"N.A.")</f>
        <v>0</v>
      </c>
      <c r="AO20" s="45"/>
      <c r="AP20" s="44">
        <f>IFERROR(L20/AA20,"N.A.")</f>
        <v>5851.5996775870926</v>
      </c>
      <c r="AQ20" s="45"/>
      <c r="AR20" s="16">
        <f>IFERROR(N20/AC20, "N.A.")</f>
        <v>5851.5996775870935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304968051.00000018</v>
      </c>
      <c r="C27" s="2"/>
      <c r="D27" s="2">
        <v>29393168.000000007</v>
      </c>
      <c r="E27" s="2"/>
      <c r="F27" s="2">
        <v>59947658.000000015</v>
      </c>
      <c r="G27" s="2"/>
      <c r="H27" s="2">
        <v>316206957</v>
      </c>
      <c r="I27" s="2"/>
      <c r="J27" s="2">
        <v>0</v>
      </c>
      <c r="K27" s="2"/>
      <c r="L27" s="1">
        <f>B27+D27+F27+H27+J27</f>
        <v>710515834.00000024</v>
      </c>
      <c r="M27" s="13">
        <f>C27+E27+G27+I27+K27</f>
        <v>0</v>
      </c>
      <c r="N27" s="14">
        <f>L27+M27</f>
        <v>710515834.00000024</v>
      </c>
      <c r="P27" s="3" t="s">
        <v>12</v>
      </c>
      <c r="Q27" s="2">
        <v>49930</v>
      </c>
      <c r="R27" s="2">
        <v>0</v>
      </c>
      <c r="S27" s="2">
        <v>7034</v>
      </c>
      <c r="T27" s="2">
        <v>0</v>
      </c>
      <c r="U27" s="2">
        <v>8024</v>
      </c>
      <c r="V27" s="2">
        <v>0</v>
      </c>
      <c r="W27" s="2">
        <v>60267</v>
      </c>
      <c r="X27" s="2">
        <v>0</v>
      </c>
      <c r="Y27" s="2">
        <v>2954</v>
      </c>
      <c r="Z27" s="2">
        <v>0</v>
      </c>
      <c r="AA27" s="1">
        <f>Q27+S27+U27+W27+Y27</f>
        <v>128209</v>
      </c>
      <c r="AB27" s="13">
        <f>R27+T27+V27+X27+Z27</f>
        <v>0</v>
      </c>
      <c r="AC27" s="14">
        <f>AA27+AB27</f>
        <v>128209</v>
      </c>
      <c r="AE27" s="3" t="s">
        <v>12</v>
      </c>
      <c r="AF27" s="2">
        <f>IFERROR(B27/Q27, "N.A.")</f>
        <v>6107.9120969357136</v>
      </c>
      <c r="AG27" s="2" t="str">
        <f t="shared" ref="AG27:AR31" si="15">IFERROR(C27/R27, "N.A.")</f>
        <v>N.A.</v>
      </c>
      <c r="AH27" s="2">
        <f t="shared" si="15"/>
        <v>4178.727324424226</v>
      </c>
      <c r="AI27" s="2" t="str">
        <f t="shared" si="15"/>
        <v>N.A.</v>
      </c>
      <c r="AJ27" s="2">
        <f t="shared" si="15"/>
        <v>7471.0441176470604</v>
      </c>
      <c r="AK27" s="2" t="str">
        <f t="shared" si="15"/>
        <v>N.A.</v>
      </c>
      <c r="AL27" s="2">
        <f t="shared" si="15"/>
        <v>5246.7678331425159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5541.8561411445389</v>
      </c>
      <c r="AQ27" s="13" t="str">
        <f t="shared" si="15"/>
        <v>N.A.</v>
      </c>
      <c r="AR27" s="14">
        <f t="shared" si="15"/>
        <v>5541.8561411445389</v>
      </c>
    </row>
    <row r="28" spans="1:44" ht="15" customHeight="1" thickBot="1" x14ac:dyDescent="0.3">
      <c r="A28" s="3" t="s">
        <v>13</v>
      </c>
      <c r="B28" s="2">
        <v>9586670.0000000019</v>
      </c>
      <c r="C28" s="2">
        <v>17261900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9586670.0000000019</v>
      </c>
      <c r="M28" s="13">
        <f t="shared" si="16"/>
        <v>17261900</v>
      </c>
      <c r="N28" s="14">
        <f t="shared" ref="N28:N30" si="17">L28+M28</f>
        <v>26848570</v>
      </c>
      <c r="P28" s="3" t="s">
        <v>13</v>
      </c>
      <c r="Q28" s="2">
        <v>1957</v>
      </c>
      <c r="R28" s="2">
        <v>2125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1957</v>
      </c>
      <c r="AB28" s="13">
        <f t="shared" si="18"/>
        <v>2125</v>
      </c>
      <c r="AC28" s="14">
        <f t="shared" ref="AC28:AC30" si="19">AA28+AB28</f>
        <v>4082</v>
      </c>
      <c r="AE28" s="3" t="s">
        <v>13</v>
      </c>
      <c r="AF28" s="2">
        <f t="shared" ref="AF28:AF31" si="20">IFERROR(B28/Q28, "N.A.")</f>
        <v>4898.6561062851315</v>
      </c>
      <c r="AG28" s="2">
        <f t="shared" si="15"/>
        <v>8123.2470588235292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4898.6561062851315</v>
      </c>
      <c r="AQ28" s="13">
        <f t="shared" si="15"/>
        <v>8123.2470588235292</v>
      </c>
      <c r="AR28" s="14">
        <f t="shared" si="15"/>
        <v>6577.3076923076924</v>
      </c>
    </row>
    <row r="29" spans="1:44" ht="15" customHeight="1" thickBot="1" x14ac:dyDescent="0.3">
      <c r="A29" s="3" t="s">
        <v>14</v>
      </c>
      <c r="B29" s="2">
        <v>462166928.99999976</v>
      </c>
      <c r="C29" s="2">
        <v>1715395925.0000005</v>
      </c>
      <c r="D29" s="2">
        <v>77314969.999999985</v>
      </c>
      <c r="E29" s="2">
        <v>23553809.999999996</v>
      </c>
      <c r="F29" s="2"/>
      <c r="G29" s="2">
        <v>181107749.99999991</v>
      </c>
      <c r="H29" s="2"/>
      <c r="I29" s="2">
        <v>211992419.99999991</v>
      </c>
      <c r="J29" s="2">
        <v>0</v>
      </c>
      <c r="K29" s="2"/>
      <c r="L29" s="1">
        <f t="shared" si="16"/>
        <v>539481898.99999976</v>
      </c>
      <c r="M29" s="13">
        <f t="shared" si="16"/>
        <v>2132049905.0000005</v>
      </c>
      <c r="N29" s="14">
        <f t="shared" si="17"/>
        <v>2671531804</v>
      </c>
      <c r="P29" s="3" t="s">
        <v>14</v>
      </c>
      <c r="Q29" s="2">
        <v>74456</v>
      </c>
      <c r="R29" s="2">
        <v>239191</v>
      </c>
      <c r="S29" s="2">
        <v>14483</v>
      </c>
      <c r="T29" s="2">
        <v>2284</v>
      </c>
      <c r="U29" s="2">
        <v>0</v>
      </c>
      <c r="V29" s="2">
        <v>11562</v>
      </c>
      <c r="W29" s="2">
        <v>0</v>
      </c>
      <c r="X29" s="2">
        <v>23294</v>
      </c>
      <c r="Y29" s="2">
        <v>2876</v>
      </c>
      <c r="Z29" s="2">
        <v>0</v>
      </c>
      <c r="AA29" s="1">
        <f t="shared" si="18"/>
        <v>91815</v>
      </c>
      <c r="AB29" s="13">
        <f t="shared" si="18"/>
        <v>276331</v>
      </c>
      <c r="AC29" s="14">
        <f t="shared" si="19"/>
        <v>368146</v>
      </c>
      <c r="AE29" s="3" t="s">
        <v>14</v>
      </c>
      <c r="AF29" s="2">
        <f t="shared" si="20"/>
        <v>6207.2489658321665</v>
      </c>
      <c r="AG29" s="2">
        <f t="shared" si="15"/>
        <v>7171.6574829320525</v>
      </c>
      <c r="AH29" s="2">
        <f t="shared" si="15"/>
        <v>5338.3256231443747</v>
      </c>
      <c r="AI29" s="2">
        <f t="shared" si="15"/>
        <v>10312.526269702275</v>
      </c>
      <c r="AJ29" s="2" t="str">
        <f t="shared" si="15"/>
        <v>N.A.</v>
      </c>
      <c r="AK29" s="2">
        <f t="shared" si="15"/>
        <v>15664.050337311875</v>
      </c>
      <c r="AL29" s="2" t="str">
        <f t="shared" si="15"/>
        <v>N.A.</v>
      </c>
      <c r="AM29" s="2">
        <f t="shared" si="15"/>
        <v>9100.7306602558565</v>
      </c>
      <c r="AN29" s="2">
        <f t="shared" si="15"/>
        <v>0</v>
      </c>
      <c r="AO29" s="2" t="str">
        <f t="shared" si="15"/>
        <v>N.A.</v>
      </c>
      <c r="AP29" s="15">
        <f t="shared" si="15"/>
        <v>5875.7490497195422</v>
      </c>
      <c r="AQ29" s="13">
        <f t="shared" si="15"/>
        <v>7715.5654088755891</v>
      </c>
      <c r="AR29" s="14">
        <f t="shared" si="15"/>
        <v>7256.718269382256</v>
      </c>
    </row>
    <row r="30" spans="1:44" ht="15" customHeight="1" thickBot="1" x14ac:dyDescent="0.3">
      <c r="A30" s="3" t="s">
        <v>15</v>
      </c>
      <c r="B30" s="2">
        <v>16977552</v>
      </c>
      <c r="C30" s="2">
        <v>5179350</v>
      </c>
      <c r="D30" s="2">
        <v>2106140</v>
      </c>
      <c r="E30" s="2"/>
      <c r="F30" s="2"/>
      <c r="G30" s="2">
        <v>14538758.999999998</v>
      </c>
      <c r="H30" s="2">
        <v>14441983.000000002</v>
      </c>
      <c r="I30" s="2"/>
      <c r="J30" s="2">
        <v>0</v>
      </c>
      <c r="K30" s="2"/>
      <c r="L30" s="1">
        <f t="shared" si="16"/>
        <v>33525675</v>
      </c>
      <c r="M30" s="13">
        <f t="shared" si="16"/>
        <v>19718109</v>
      </c>
      <c r="N30" s="14">
        <f t="shared" si="17"/>
        <v>53243784</v>
      </c>
      <c r="P30" s="3" t="s">
        <v>15</v>
      </c>
      <c r="Q30" s="2">
        <v>5872</v>
      </c>
      <c r="R30" s="2">
        <v>666</v>
      </c>
      <c r="S30" s="2">
        <v>1174</v>
      </c>
      <c r="T30" s="2">
        <v>0</v>
      </c>
      <c r="U30" s="2">
        <v>0</v>
      </c>
      <c r="V30" s="2">
        <v>2107</v>
      </c>
      <c r="W30" s="2">
        <v>31370</v>
      </c>
      <c r="X30" s="2">
        <v>0</v>
      </c>
      <c r="Y30" s="2">
        <v>7101</v>
      </c>
      <c r="Z30" s="2">
        <v>0</v>
      </c>
      <c r="AA30" s="1">
        <f t="shared" si="18"/>
        <v>45517</v>
      </c>
      <c r="AB30" s="13">
        <f t="shared" si="18"/>
        <v>2773</v>
      </c>
      <c r="AC30" s="21">
        <f t="shared" si="19"/>
        <v>48290</v>
      </c>
      <c r="AE30" s="3" t="s">
        <v>15</v>
      </c>
      <c r="AF30" s="2">
        <f t="shared" si="20"/>
        <v>2891.2724795640329</v>
      </c>
      <c r="AG30" s="2">
        <f t="shared" si="15"/>
        <v>7776.801801801802</v>
      </c>
      <c r="AH30" s="2">
        <f t="shared" si="15"/>
        <v>1793.9863713798977</v>
      </c>
      <c r="AI30" s="2" t="str">
        <f t="shared" si="15"/>
        <v>N.A.</v>
      </c>
      <c r="AJ30" s="2" t="str">
        <f t="shared" si="15"/>
        <v>N.A.</v>
      </c>
      <c r="AK30" s="2">
        <f t="shared" si="15"/>
        <v>6900.2178452776452</v>
      </c>
      <c r="AL30" s="2">
        <f t="shared" si="15"/>
        <v>460.37561364360863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736.55282641650376</v>
      </c>
      <c r="AQ30" s="13">
        <f t="shared" si="15"/>
        <v>7110.7497295348003</v>
      </c>
      <c r="AR30" s="14">
        <f t="shared" si="15"/>
        <v>1102.5840546697038</v>
      </c>
    </row>
    <row r="31" spans="1:44" ht="15" customHeight="1" thickBot="1" x14ac:dyDescent="0.3">
      <c r="A31" s="4" t="s">
        <v>16</v>
      </c>
      <c r="B31" s="2">
        <v>793699202</v>
      </c>
      <c r="C31" s="2">
        <v>1737837174.999999</v>
      </c>
      <c r="D31" s="2">
        <v>108814278.00000004</v>
      </c>
      <c r="E31" s="2">
        <v>23553809.999999996</v>
      </c>
      <c r="F31" s="2">
        <v>59947658.000000015</v>
      </c>
      <c r="G31" s="2">
        <v>195646509</v>
      </c>
      <c r="H31" s="2">
        <v>330648939.99999994</v>
      </c>
      <c r="I31" s="2">
        <v>211992419.99999991</v>
      </c>
      <c r="J31" s="2">
        <v>0</v>
      </c>
      <c r="K31" s="2"/>
      <c r="L31" s="1">
        <f t="shared" ref="L31" si="21">B31+D31+F31+H31+J31</f>
        <v>1293110078</v>
      </c>
      <c r="M31" s="13">
        <f t="shared" ref="M31" si="22">C31+E31+G31+I31+K31</f>
        <v>2169029913.999999</v>
      </c>
      <c r="N31" s="21">
        <f t="shared" ref="N31" si="23">L31+M31</f>
        <v>3462139991.999999</v>
      </c>
      <c r="P31" s="4" t="s">
        <v>16</v>
      </c>
      <c r="Q31" s="2">
        <v>132215</v>
      </c>
      <c r="R31" s="2">
        <v>241982</v>
      </c>
      <c r="S31" s="2">
        <v>22691</v>
      </c>
      <c r="T31" s="2">
        <v>2284</v>
      </c>
      <c r="U31" s="2">
        <v>8024</v>
      </c>
      <c r="V31" s="2">
        <v>13669</v>
      </c>
      <c r="W31" s="2">
        <v>91637</v>
      </c>
      <c r="X31" s="2">
        <v>23294</v>
      </c>
      <c r="Y31" s="2">
        <v>12931</v>
      </c>
      <c r="Z31" s="2">
        <v>0</v>
      </c>
      <c r="AA31" s="1">
        <f t="shared" ref="AA31" si="24">Q31+S31+U31+W31+Y31</f>
        <v>267498</v>
      </c>
      <c r="AB31" s="13">
        <f t="shared" ref="AB31" si="25">R31+T31+V31+X31+Z31</f>
        <v>281229</v>
      </c>
      <c r="AC31" s="14">
        <f t="shared" ref="AC31" si="26">AA31+AB31</f>
        <v>548727</v>
      </c>
      <c r="AE31" s="4" t="s">
        <v>16</v>
      </c>
      <c r="AF31" s="2">
        <f t="shared" si="20"/>
        <v>6003.0949740952237</v>
      </c>
      <c r="AG31" s="2">
        <f t="shared" si="15"/>
        <v>7181.6795257498452</v>
      </c>
      <c r="AH31" s="2">
        <f t="shared" si="15"/>
        <v>4795.481820986296</v>
      </c>
      <c r="AI31" s="2">
        <f t="shared" si="15"/>
        <v>10312.526269702275</v>
      </c>
      <c r="AJ31" s="2">
        <f t="shared" si="15"/>
        <v>7471.0441176470604</v>
      </c>
      <c r="AK31" s="2">
        <f t="shared" si="15"/>
        <v>14313.154510205575</v>
      </c>
      <c r="AL31" s="2">
        <f t="shared" si="15"/>
        <v>3608.2471054268467</v>
      </c>
      <c r="AM31" s="2">
        <f t="shared" si="15"/>
        <v>9100.7306602558565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4834.0925091028721</v>
      </c>
      <c r="AQ31" s="13">
        <f t="shared" ref="AQ31" si="28">IFERROR(M31/AB31, "N.A.")</f>
        <v>7712.6822411628928</v>
      </c>
      <c r="AR31" s="14">
        <f t="shared" ref="AR31" si="29">IFERROR(N31/AC31, "N.A.")</f>
        <v>6309.4033863833911</v>
      </c>
    </row>
    <row r="32" spans="1:44" ht="15" customHeight="1" thickBot="1" x14ac:dyDescent="0.3">
      <c r="A32" s="5" t="s">
        <v>0</v>
      </c>
      <c r="B32" s="42">
        <f>B31+C31</f>
        <v>2531536376.999999</v>
      </c>
      <c r="C32" s="43"/>
      <c r="D32" s="42">
        <f>D31+E31</f>
        <v>132368088.00000004</v>
      </c>
      <c r="E32" s="43"/>
      <c r="F32" s="42">
        <f>F31+G31</f>
        <v>255594167</v>
      </c>
      <c r="G32" s="43"/>
      <c r="H32" s="42">
        <f>H31+I31</f>
        <v>542641359.99999988</v>
      </c>
      <c r="I32" s="43"/>
      <c r="J32" s="42">
        <f>J31+K31</f>
        <v>0</v>
      </c>
      <c r="K32" s="43"/>
      <c r="L32" s="42">
        <f>L31+M31</f>
        <v>3462139991.999999</v>
      </c>
      <c r="M32" s="46"/>
      <c r="N32" s="22">
        <f>B32+D32+F32+H32+J32</f>
        <v>3462139991.999999</v>
      </c>
      <c r="P32" s="5" t="s">
        <v>0</v>
      </c>
      <c r="Q32" s="42">
        <f>Q31+R31</f>
        <v>374197</v>
      </c>
      <c r="R32" s="43"/>
      <c r="S32" s="42">
        <f>S31+T31</f>
        <v>24975</v>
      </c>
      <c r="T32" s="43"/>
      <c r="U32" s="42">
        <f>U31+V31</f>
        <v>21693</v>
      </c>
      <c r="V32" s="43"/>
      <c r="W32" s="42">
        <f>W31+X31</f>
        <v>114931</v>
      </c>
      <c r="X32" s="43"/>
      <c r="Y32" s="42">
        <f>Y31+Z31</f>
        <v>12931</v>
      </c>
      <c r="Z32" s="43"/>
      <c r="AA32" s="42">
        <f>AA31+AB31</f>
        <v>548727</v>
      </c>
      <c r="AB32" s="43"/>
      <c r="AC32" s="23">
        <f>Q32+S32+U32+W32+Y32</f>
        <v>548727</v>
      </c>
      <c r="AE32" s="5" t="s">
        <v>0</v>
      </c>
      <c r="AF32" s="44">
        <f>IFERROR(B32/Q32,"N.A.")</f>
        <v>6765.2503280357651</v>
      </c>
      <c r="AG32" s="45"/>
      <c r="AH32" s="44">
        <f>IFERROR(D32/S32,"N.A.")</f>
        <v>5300.0235435435452</v>
      </c>
      <c r="AI32" s="45"/>
      <c r="AJ32" s="44">
        <f>IFERROR(F32/U32,"N.A.")</f>
        <v>11782.333794311529</v>
      </c>
      <c r="AK32" s="45"/>
      <c r="AL32" s="44">
        <f>IFERROR(H32/W32,"N.A.")</f>
        <v>4721.4533937753949</v>
      </c>
      <c r="AM32" s="45"/>
      <c r="AN32" s="44">
        <f>IFERROR(J32/Y32,"N.A.")</f>
        <v>0</v>
      </c>
      <c r="AO32" s="45"/>
      <c r="AP32" s="44">
        <f>IFERROR(L32/AA32,"N.A.")</f>
        <v>6309.4033863833911</v>
      </c>
      <c r="AQ32" s="45"/>
      <c r="AR32" s="16">
        <f>IFERROR(N32/AC32, "N.A.")</f>
        <v>6309.4033863833911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26804339.999999996</v>
      </c>
      <c r="C39" s="2"/>
      <c r="D39" s="2">
        <v>3935747</v>
      </c>
      <c r="E39" s="2"/>
      <c r="F39" s="2">
        <v>14818829.999999998</v>
      </c>
      <c r="G39" s="2"/>
      <c r="H39" s="2">
        <v>137531974.99999997</v>
      </c>
      <c r="I39" s="2"/>
      <c r="J39" s="2">
        <v>0</v>
      </c>
      <c r="K39" s="2"/>
      <c r="L39" s="1">
        <f>B39+D39+F39+H39+J39</f>
        <v>183090891.99999997</v>
      </c>
      <c r="M39" s="13">
        <f>C39+E39+G39+I39+K39</f>
        <v>0</v>
      </c>
      <c r="N39" s="14">
        <f>L39+M39</f>
        <v>183090891.99999997</v>
      </c>
      <c r="P39" s="3" t="s">
        <v>12</v>
      </c>
      <c r="Q39" s="2">
        <v>8975</v>
      </c>
      <c r="R39" s="2">
        <v>0</v>
      </c>
      <c r="S39" s="2">
        <v>1552</v>
      </c>
      <c r="T39" s="2">
        <v>0</v>
      </c>
      <c r="U39" s="2">
        <v>2862</v>
      </c>
      <c r="V39" s="2">
        <v>0</v>
      </c>
      <c r="W39" s="2">
        <v>50112</v>
      </c>
      <c r="X39" s="2">
        <v>0</v>
      </c>
      <c r="Y39" s="2">
        <v>5998</v>
      </c>
      <c r="Z39" s="2">
        <v>0</v>
      </c>
      <c r="AA39" s="1">
        <f>Q39+S39+U39+W39+Y39</f>
        <v>69499</v>
      </c>
      <c r="AB39" s="13">
        <f>R39+T39+V39+X39+Z39</f>
        <v>0</v>
      </c>
      <c r="AC39" s="14">
        <f>AA39+AB39</f>
        <v>69499</v>
      </c>
      <c r="AE39" s="3" t="s">
        <v>12</v>
      </c>
      <c r="AF39" s="2">
        <f>IFERROR(B39/Q39, "N.A.")</f>
        <v>2986.5559888579382</v>
      </c>
      <c r="AG39" s="2" t="str">
        <f t="shared" ref="AG39:AR43" si="30">IFERROR(C39/R39, "N.A.")</f>
        <v>N.A.</v>
      </c>
      <c r="AH39" s="2">
        <f t="shared" si="30"/>
        <v>2535.9194587628867</v>
      </c>
      <c r="AI39" s="2" t="str">
        <f t="shared" si="30"/>
        <v>N.A.</v>
      </c>
      <c r="AJ39" s="2">
        <f t="shared" si="30"/>
        <v>5177.7882599580707</v>
      </c>
      <c r="AK39" s="2" t="str">
        <f t="shared" si="30"/>
        <v>N.A.</v>
      </c>
      <c r="AL39" s="2">
        <f t="shared" si="30"/>
        <v>2744.491838282247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2634.4392293414289</v>
      </c>
      <c r="AQ39" s="13" t="str">
        <f t="shared" si="30"/>
        <v>N.A.</v>
      </c>
      <c r="AR39" s="14">
        <f t="shared" si="30"/>
        <v>2634.4392293414289</v>
      </c>
    </row>
    <row r="40" spans="1:44" ht="15" customHeight="1" thickBot="1" x14ac:dyDescent="0.3">
      <c r="A40" s="3" t="s">
        <v>13</v>
      </c>
      <c r="B40" s="2">
        <v>130615266.00000003</v>
      </c>
      <c r="C40" s="2">
        <v>11563200</v>
      </c>
      <c r="D40" s="2">
        <v>705200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131320466.00000003</v>
      </c>
      <c r="M40" s="13">
        <f t="shared" si="31"/>
        <v>11563200</v>
      </c>
      <c r="N40" s="14">
        <f t="shared" ref="N40:N42" si="32">L40+M40</f>
        <v>142883666.00000003</v>
      </c>
      <c r="P40" s="3" t="s">
        <v>13</v>
      </c>
      <c r="Q40" s="2">
        <v>30369</v>
      </c>
      <c r="R40" s="2">
        <v>1747</v>
      </c>
      <c r="S40" s="2">
        <v>410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30779</v>
      </c>
      <c r="AB40" s="13">
        <f t="shared" si="33"/>
        <v>1747</v>
      </c>
      <c r="AC40" s="14">
        <f t="shared" ref="AC40:AC42" si="34">AA40+AB40</f>
        <v>32526</v>
      </c>
      <c r="AE40" s="3" t="s">
        <v>13</v>
      </c>
      <c r="AF40" s="2">
        <f t="shared" ref="AF40:AF43" si="35">IFERROR(B40/Q40, "N.A.")</f>
        <v>4300.940630247951</v>
      </c>
      <c r="AG40" s="2">
        <f t="shared" si="30"/>
        <v>6618.8895248998278</v>
      </c>
      <c r="AH40" s="2">
        <f t="shared" si="30"/>
        <v>1720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4266.5605120374294</v>
      </c>
      <c r="AQ40" s="13">
        <f t="shared" si="30"/>
        <v>6618.8895248998278</v>
      </c>
      <c r="AR40" s="14">
        <f t="shared" si="30"/>
        <v>4392.9061673737942</v>
      </c>
    </row>
    <row r="41" spans="1:44" ht="15" customHeight="1" thickBot="1" x14ac:dyDescent="0.3">
      <c r="A41" s="3" t="s">
        <v>14</v>
      </c>
      <c r="B41" s="2">
        <v>213868371.00000006</v>
      </c>
      <c r="C41" s="2">
        <v>902799961.99999976</v>
      </c>
      <c r="D41" s="2">
        <v>29234420</v>
      </c>
      <c r="E41" s="2"/>
      <c r="F41" s="2"/>
      <c r="G41" s="2">
        <v>67298099.999999985</v>
      </c>
      <c r="H41" s="2"/>
      <c r="I41" s="2">
        <v>46514410.000000007</v>
      </c>
      <c r="J41" s="2">
        <v>0</v>
      </c>
      <c r="K41" s="2"/>
      <c r="L41" s="1">
        <f t="shared" si="31"/>
        <v>243102791.00000006</v>
      </c>
      <c r="M41" s="13">
        <f t="shared" si="31"/>
        <v>1016612471.9999998</v>
      </c>
      <c r="N41" s="14">
        <f t="shared" si="32"/>
        <v>1259715262.9999998</v>
      </c>
      <c r="P41" s="3" t="s">
        <v>14</v>
      </c>
      <c r="Q41" s="2">
        <v>45500</v>
      </c>
      <c r="R41" s="2">
        <v>136330</v>
      </c>
      <c r="S41" s="2">
        <v>4517</v>
      </c>
      <c r="T41" s="2">
        <v>0</v>
      </c>
      <c r="U41" s="2">
        <v>0</v>
      </c>
      <c r="V41" s="2">
        <v>4948</v>
      </c>
      <c r="W41" s="2">
        <v>0</v>
      </c>
      <c r="X41" s="2">
        <v>10268</v>
      </c>
      <c r="Y41" s="2">
        <v>6210</v>
      </c>
      <c r="Z41" s="2">
        <v>0</v>
      </c>
      <c r="AA41" s="1">
        <f t="shared" si="33"/>
        <v>56227</v>
      </c>
      <c r="AB41" s="13">
        <f t="shared" si="33"/>
        <v>151546</v>
      </c>
      <c r="AC41" s="14">
        <f t="shared" si="34"/>
        <v>207773</v>
      </c>
      <c r="AE41" s="3" t="s">
        <v>14</v>
      </c>
      <c r="AF41" s="2">
        <f t="shared" si="35"/>
        <v>4700.4037582417595</v>
      </c>
      <c r="AG41" s="2">
        <f t="shared" si="30"/>
        <v>6622.1665224088592</v>
      </c>
      <c r="AH41" s="2">
        <f t="shared" si="30"/>
        <v>6472.0876688067301</v>
      </c>
      <c r="AI41" s="2" t="str">
        <f t="shared" si="30"/>
        <v>N.A.</v>
      </c>
      <c r="AJ41" s="2" t="str">
        <f t="shared" si="30"/>
        <v>N.A.</v>
      </c>
      <c r="AK41" s="2">
        <f t="shared" si="30"/>
        <v>13601.071139854484</v>
      </c>
      <c r="AL41" s="2" t="str">
        <f t="shared" si="30"/>
        <v>N.A.</v>
      </c>
      <c r="AM41" s="2">
        <f t="shared" si="30"/>
        <v>4530.0360342812628</v>
      </c>
      <c r="AN41" s="2">
        <f t="shared" si="30"/>
        <v>0</v>
      </c>
      <c r="AO41" s="2" t="str">
        <f t="shared" si="30"/>
        <v>N.A.</v>
      </c>
      <c r="AP41" s="15">
        <f t="shared" si="30"/>
        <v>4323.5952656197214</v>
      </c>
      <c r="AQ41" s="13">
        <f t="shared" si="30"/>
        <v>6708.2765101025416</v>
      </c>
      <c r="AR41" s="14">
        <f t="shared" si="30"/>
        <v>6062.9401462172646</v>
      </c>
    </row>
    <row r="42" spans="1:44" ht="15" customHeight="1" thickBot="1" x14ac:dyDescent="0.3">
      <c r="A42" s="3" t="s">
        <v>15</v>
      </c>
      <c r="B42" s="2">
        <v>606300</v>
      </c>
      <c r="C42" s="2"/>
      <c r="D42" s="2"/>
      <c r="E42" s="2"/>
      <c r="F42" s="2"/>
      <c r="G42" s="2">
        <v>2429757</v>
      </c>
      <c r="H42" s="2">
        <v>1926084.0000000002</v>
      </c>
      <c r="I42" s="2"/>
      <c r="J42" s="2">
        <v>0</v>
      </c>
      <c r="K42" s="2"/>
      <c r="L42" s="1">
        <f t="shared" si="31"/>
        <v>2532384</v>
      </c>
      <c r="M42" s="13">
        <f t="shared" si="31"/>
        <v>2429757</v>
      </c>
      <c r="N42" s="14">
        <f t="shared" si="32"/>
        <v>4962141</v>
      </c>
      <c r="P42" s="3" t="s">
        <v>15</v>
      </c>
      <c r="Q42" s="2">
        <v>235</v>
      </c>
      <c r="R42" s="2">
        <v>0</v>
      </c>
      <c r="S42" s="2">
        <v>0</v>
      </c>
      <c r="T42" s="2">
        <v>0</v>
      </c>
      <c r="U42" s="2">
        <v>0</v>
      </c>
      <c r="V42" s="2">
        <v>729</v>
      </c>
      <c r="W42" s="2">
        <v>1910</v>
      </c>
      <c r="X42" s="2">
        <v>0</v>
      </c>
      <c r="Y42" s="2">
        <v>2090</v>
      </c>
      <c r="Z42" s="2">
        <v>0</v>
      </c>
      <c r="AA42" s="1">
        <f t="shared" si="33"/>
        <v>4235</v>
      </c>
      <c r="AB42" s="13">
        <f t="shared" si="33"/>
        <v>729</v>
      </c>
      <c r="AC42" s="14">
        <f t="shared" si="34"/>
        <v>4964</v>
      </c>
      <c r="AE42" s="3" t="s">
        <v>15</v>
      </c>
      <c r="AF42" s="2">
        <f t="shared" si="35"/>
        <v>2580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3333</v>
      </c>
      <c r="AL42" s="2">
        <f t="shared" si="30"/>
        <v>1008.4209424083771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597.96552538370725</v>
      </c>
      <c r="AQ42" s="13">
        <f t="shared" si="30"/>
        <v>3333</v>
      </c>
      <c r="AR42" s="14">
        <f t="shared" si="30"/>
        <v>999.62550362610796</v>
      </c>
    </row>
    <row r="43" spans="1:44" ht="15" customHeight="1" thickBot="1" x14ac:dyDescent="0.3">
      <c r="A43" s="4" t="s">
        <v>16</v>
      </c>
      <c r="B43" s="2">
        <v>371894277.00000024</v>
      </c>
      <c r="C43" s="2">
        <v>914363161.99999928</v>
      </c>
      <c r="D43" s="2">
        <v>33875366.999999993</v>
      </c>
      <c r="E43" s="2"/>
      <c r="F43" s="2">
        <v>14818829.999999998</v>
      </c>
      <c r="G43" s="2">
        <v>69727857</v>
      </c>
      <c r="H43" s="2">
        <v>139458059.00000006</v>
      </c>
      <c r="I43" s="2">
        <v>46514410.000000007</v>
      </c>
      <c r="J43" s="2">
        <v>0</v>
      </c>
      <c r="K43" s="2"/>
      <c r="L43" s="1">
        <f t="shared" ref="L43" si="36">B43+D43+F43+H43+J43</f>
        <v>560046533.00000024</v>
      </c>
      <c r="M43" s="13">
        <f t="shared" ref="M43" si="37">C43+E43+G43+I43+K43</f>
        <v>1030605428.9999993</v>
      </c>
      <c r="N43" s="21">
        <f t="shared" ref="N43" si="38">L43+M43</f>
        <v>1590651961.9999995</v>
      </c>
      <c r="P43" s="4" t="s">
        <v>16</v>
      </c>
      <c r="Q43" s="2">
        <v>85079</v>
      </c>
      <c r="R43" s="2">
        <v>138077</v>
      </c>
      <c r="S43" s="2">
        <v>6479</v>
      </c>
      <c r="T43" s="2">
        <v>0</v>
      </c>
      <c r="U43" s="2">
        <v>2862</v>
      </c>
      <c r="V43" s="2">
        <v>5677</v>
      </c>
      <c r="W43" s="2">
        <v>52022</v>
      </c>
      <c r="X43" s="2">
        <v>10268</v>
      </c>
      <c r="Y43" s="2">
        <v>14298</v>
      </c>
      <c r="Z43" s="2">
        <v>0</v>
      </c>
      <c r="AA43" s="1">
        <f t="shared" ref="AA43" si="39">Q43+S43+U43+W43+Y43</f>
        <v>160740</v>
      </c>
      <c r="AB43" s="13">
        <f t="shared" ref="AB43" si="40">R43+T43+V43+X43+Z43</f>
        <v>154022</v>
      </c>
      <c r="AC43" s="21">
        <f t="shared" ref="AC43" si="41">AA43+AB43</f>
        <v>314762</v>
      </c>
      <c r="AE43" s="4" t="s">
        <v>16</v>
      </c>
      <c r="AF43" s="2">
        <f t="shared" si="35"/>
        <v>4371.164176823896</v>
      </c>
      <c r="AG43" s="2">
        <f t="shared" si="30"/>
        <v>6622.1250606545573</v>
      </c>
      <c r="AH43" s="2">
        <f t="shared" si="30"/>
        <v>5228.4869578638663</v>
      </c>
      <c r="AI43" s="2" t="str">
        <f t="shared" si="30"/>
        <v>N.A.</v>
      </c>
      <c r="AJ43" s="2">
        <f t="shared" si="30"/>
        <v>5177.7882599580707</v>
      </c>
      <c r="AK43" s="2">
        <f t="shared" si="30"/>
        <v>12282.518407609654</v>
      </c>
      <c r="AL43" s="2">
        <f t="shared" si="30"/>
        <v>2680.7515858675188</v>
      </c>
      <c r="AM43" s="2">
        <f t="shared" si="30"/>
        <v>4530.0360342812628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3484.1765148687336</v>
      </c>
      <c r="AQ43" s="13">
        <f t="shared" ref="AQ43" si="43">IFERROR(M43/AB43, "N.A.")</f>
        <v>6691.2871472906418</v>
      </c>
      <c r="AR43" s="14">
        <f t="shared" ref="AR43" si="44">IFERROR(N43/AC43, "N.A.")</f>
        <v>5053.5069735228508</v>
      </c>
    </row>
    <row r="44" spans="1:44" ht="15" customHeight="1" thickBot="1" x14ac:dyDescent="0.3">
      <c r="A44" s="5" t="s">
        <v>0</v>
      </c>
      <c r="B44" s="42">
        <f>B43+C43</f>
        <v>1286257438.9999995</v>
      </c>
      <c r="C44" s="43"/>
      <c r="D44" s="42">
        <f>D43+E43</f>
        <v>33875366.999999993</v>
      </c>
      <c r="E44" s="43"/>
      <c r="F44" s="42">
        <f>F43+G43</f>
        <v>84546687</v>
      </c>
      <c r="G44" s="43"/>
      <c r="H44" s="42">
        <f>H43+I43</f>
        <v>185972469.00000006</v>
      </c>
      <c r="I44" s="43"/>
      <c r="J44" s="42">
        <f>J43+K43</f>
        <v>0</v>
      </c>
      <c r="K44" s="43"/>
      <c r="L44" s="42">
        <f>L43+M43</f>
        <v>1590651961.9999995</v>
      </c>
      <c r="M44" s="46"/>
      <c r="N44" s="22">
        <f>B44+D44+F44+H44+J44</f>
        <v>1590651961.9999995</v>
      </c>
      <c r="P44" s="5" t="s">
        <v>0</v>
      </c>
      <c r="Q44" s="42">
        <f>Q43+R43</f>
        <v>223156</v>
      </c>
      <c r="R44" s="43"/>
      <c r="S44" s="42">
        <f>S43+T43</f>
        <v>6479</v>
      </c>
      <c r="T44" s="43"/>
      <c r="U44" s="42">
        <f>U43+V43</f>
        <v>8539</v>
      </c>
      <c r="V44" s="43"/>
      <c r="W44" s="42">
        <f>W43+X43</f>
        <v>62290</v>
      </c>
      <c r="X44" s="43"/>
      <c r="Y44" s="42">
        <f>Y43+Z43</f>
        <v>14298</v>
      </c>
      <c r="Z44" s="43"/>
      <c r="AA44" s="42">
        <f>AA43+AB43</f>
        <v>314762</v>
      </c>
      <c r="AB44" s="46"/>
      <c r="AC44" s="22">
        <f>Q44+S44+U44+W44+Y44</f>
        <v>314762</v>
      </c>
      <c r="AE44" s="5" t="s">
        <v>0</v>
      </c>
      <c r="AF44" s="44">
        <f>IFERROR(B44/Q44,"N.A.")</f>
        <v>5763.9384063166553</v>
      </c>
      <c r="AG44" s="45"/>
      <c r="AH44" s="44">
        <f>IFERROR(D44/S44,"N.A.")</f>
        <v>5228.4869578638663</v>
      </c>
      <c r="AI44" s="45"/>
      <c r="AJ44" s="44">
        <f>IFERROR(F44/U44,"N.A.")</f>
        <v>9901.2398407307646</v>
      </c>
      <c r="AK44" s="45"/>
      <c r="AL44" s="44">
        <f>IFERROR(H44/W44,"N.A.")</f>
        <v>2985.5910900626113</v>
      </c>
      <c r="AM44" s="45"/>
      <c r="AN44" s="44">
        <f>IFERROR(J44/Y44,"N.A.")</f>
        <v>0</v>
      </c>
      <c r="AO44" s="45"/>
      <c r="AP44" s="44">
        <f>IFERROR(L44/AA44,"N.A.")</f>
        <v>5053.5069735228508</v>
      </c>
      <c r="AQ44" s="45"/>
      <c r="AR44" s="16">
        <f>IFERROR(N44/AC44, "N.A.")</f>
        <v>5053.5069735228508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12392545</v>
      </c>
      <c r="C15" s="2"/>
      <c r="D15" s="2">
        <v>1692480</v>
      </c>
      <c r="E15" s="2"/>
      <c r="F15" s="2"/>
      <c r="G15" s="2"/>
      <c r="H15" s="2">
        <v>6274089</v>
      </c>
      <c r="I15" s="2"/>
      <c r="J15" s="2">
        <v>0</v>
      </c>
      <c r="K15" s="2"/>
      <c r="L15" s="1">
        <f>B15+D15+F15+H15+J15</f>
        <v>20359114</v>
      </c>
      <c r="M15" s="13">
        <f>C15+E15+G15+I15+K15</f>
        <v>0</v>
      </c>
      <c r="N15" s="14">
        <f>L15+M15</f>
        <v>20359114</v>
      </c>
      <c r="P15" s="3" t="s">
        <v>12</v>
      </c>
      <c r="Q15" s="2">
        <v>3281</v>
      </c>
      <c r="R15" s="2">
        <v>0</v>
      </c>
      <c r="S15" s="2">
        <v>551</v>
      </c>
      <c r="T15" s="2">
        <v>0</v>
      </c>
      <c r="U15" s="2">
        <v>0</v>
      </c>
      <c r="V15" s="2">
        <v>0</v>
      </c>
      <c r="W15" s="2">
        <v>3140</v>
      </c>
      <c r="X15" s="2">
        <v>0</v>
      </c>
      <c r="Y15" s="2">
        <v>450</v>
      </c>
      <c r="Z15" s="2">
        <v>0</v>
      </c>
      <c r="AA15" s="1">
        <f>Q15+S15+U15+W15+Y15</f>
        <v>7422</v>
      </c>
      <c r="AB15" s="13">
        <f>R15+T15+V15+X15+Z15</f>
        <v>0</v>
      </c>
      <c r="AC15" s="14">
        <f>AA15+AB15</f>
        <v>7422</v>
      </c>
      <c r="AE15" s="3" t="s">
        <v>12</v>
      </c>
      <c r="AF15" s="2">
        <f>IFERROR(B15/Q15, "N.A.")</f>
        <v>3777.0633953063088</v>
      </c>
      <c r="AG15" s="2" t="str">
        <f t="shared" ref="AG15:AR19" si="0">IFERROR(C15/R15, "N.A.")</f>
        <v>N.A.</v>
      </c>
      <c r="AH15" s="2">
        <f t="shared" si="0"/>
        <v>3071.6515426497276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1998.1175159235668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2743.0765292374022</v>
      </c>
      <c r="AQ15" s="13" t="str">
        <f t="shared" si="0"/>
        <v>N.A.</v>
      </c>
      <c r="AR15" s="14">
        <f t="shared" si="0"/>
        <v>2743.0765292374022</v>
      </c>
    </row>
    <row r="16" spans="1:44" ht="15" customHeight="1" thickBot="1" x14ac:dyDescent="0.3">
      <c r="A16" s="3" t="s">
        <v>13</v>
      </c>
      <c r="B16" s="2">
        <v>1594080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1594080</v>
      </c>
      <c r="M16" s="13">
        <f t="shared" si="1"/>
        <v>0</v>
      </c>
      <c r="N16" s="14">
        <f t="shared" ref="N16:N18" si="2">L16+M16</f>
        <v>1594080</v>
      </c>
      <c r="P16" s="3" t="s">
        <v>13</v>
      </c>
      <c r="Q16" s="2">
        <v>656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656</v>
      </c>
      <c r="AB16" s="13">
        <f t="shared" si="3"/>
        <v>0</v>
      </c>
      <c r="AC16" s="14">
        <f t="shared" ref="AC16:AC18" si="4">AA16+AB16</f>
        <v>656</v>
      </c>
      <c r="AE16" s="3" t="s">
        <v>13</v>
      </c>
      <c r="AF16" s="2">
        <f t="shared" ref="AF16:AF19" si="5">IFERROR(B16/Q16, "N.A.")</f>
        <v>2430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2430</v>
      </c>
      <c r="AQ16" s="13" t="str">
        <f t="shared" si="0"/>
        <v>N.A.</v>
      </c>
      <c r="AR16" s="14">
        <f t="shared" si="0"/>
        <v>2430</v>
      </c>
    </row>
    <row r="17" spans="1:44" ht="15" customHeight="1" thickBot="1" x14ac:dyDescent="0.3">
      <c r="A17" s="3" t="s">
        <v>14</v>
      </c>
      <c r="B17" s="2">
        <v>25313760</v>
      </c>
      <c r="C17" s="2">
        <v>89177800</v>
      </c>
      <c r="D17" s="2">
        <v>780880</v>
      </c>
      <c r="E17" s="2"/>
      <c r="F17" s="2"/>
      <c r="G17" s="2">
        <v>6192000</v>
      </c>
      <c r="H17" s="2"/>
      <c r="I17" s="2">
        <v>9393500</v>
      </c>
      <c r="J17" s="2">
        <v>0</v>
      </c>
      <c r="K17" s="2"/>
      <c r="L17" s="1">
        <f t="shared" si="1"/>
        <v>26094640</v>
      </c>
      <c r="M17" s="13">
        <f t="shared" si="1"/>
        <v>104763300</v>
      </c>
      <c r="N17" s="14">
        <f t="shared" si="2"/>
        <v>130857940</v>
      </c>
      <c r="P17" s="3" t="s">
        <v>14</v>
      </c>
      <c r="Q17" s="2">
        <v>5025</v>
      </c>
      <c r="R17" s="2">
        <v>10317</v>
      </c>
      <c r="S17" s="2">
        <v>227</v>
      </c>
      <c r="T17" s="2">
        <v>0</v>
      </c>
      <c r="U17" s="2">
        <v>0</v>
      </c>
      <c r="V17" s="2">
        <v>360</v>
      </c>
      <c r="W17" s="2">
        <v>0</v>
      </c>
      <c r="X17" s="2">
        <v>915</v>
      </c>
      <c r="Y17" s="2">
        <v>915</v>
      </c>
      <c r="Z17" s="2">
        <v>0</v>
      </c>
      <c r="AA17" s="1">
        <f t="shared" si="3"/>
        <v>6167</v>
      </c>
      <c r="AB17" s="13">
        <f t="shared" si="3"/>
        <v>11592</v>
      </c>
      <c r="AC17" s="14">
        <f t="shared" si="4"/>
        <v>17759</v>
      </c>
      <c r="AE17" s="3" t="s">
        <v>14</v>
      </c>
      <c r="AF17" s="2">
        <f t="shared" si="5"/>
        <v>5037.5641791044773</v>
      </c>
      <c r="AG17" s="2">
        <f t="shared" si="0"/>
        <v>8643.7724144615677</v>
      </c>
      <c r="AH17" s="2">
        <f t="shared" si="0"/>
        <v>3440</v>
      </c>
      <c r="AI17" s="2" t="str">
        <f t="shared" si="0"/>
        <v>N.A.</v>
      </c>
      <c r="AJ17" s="2" t="str">
        <f t="shared" si="0"/>
        <v>N.A.</v>
      </c>
      <c r="AK17" s="2">
        <f t="shared" si="0"/>
        <v>17200</v>
      </c>
      <c r="AL17" s="2" t="str">
        <f t="shared" si="0"/>
        <v>N.A.</v>
      </c>
      <c r="AM17" s="2">
        <f t="shared" si="0"/>
        <v>10266.120218579235</v>
      </c>
      <c r="AN17" s="2">
        <f t="shared" si="0"/>
        <v>0</v>
      </c>
      <c r="AO17" s="2" t="str">
        <f t="shared" si="0"/>
        <v>N.A.</v>
      </c>
      <c r="AP17" s="15">
        <f t="shared" si="0"/>
        <v>4231.3345224582454</v>
      </c>
      <c r="AQ17" s="13">
        <f t="shared" si="0"/>
        <v>9037.5517598343686</v>
      </c>
      <c r="AR17" s="14">
        <f t="shared" si="0"/>
        <v>7368.5421476434485</v>
      </c>
    </row>
    <row r="18" spans="1:44" ht="15" customHeight="1" thickBot="1" x14ac:dyDescent="0.3">
      <c r="A18" s="3" t="s">
        <v>15</v>
      </c>
      <c r="B18" s="2">
        <v>653256</v>
      </c>
      <c r="C18" s="2"/>
      <c r="D18" s="2"/>
      <c r="E18" s="2"/>
      <c r="F18" s="2"/>
      <c r="G18" s="2">
        <v>976100</v>
      </c>
      <c r="H18" s="2">
        <v>175763.00000000003</v>
      </c>
      <c r="I18" s="2"/>
      <c r="J18" s="2">
        <v>0</v>
      </c>
      <c r="K18" s="2"/>
      <c r="L18" s="1">
        <f t="shared" si="1"/>
        <v>829019</v>
      </c>
      <c r="M18" s="13">
        <f t="shared" si="1"/>
        <v>976100</v>
      </c>
      <c r="N18" s="14">
        <f t="shared" si="2"/>
        <v>1805119</v>
      </c>
      <c r="P18" s="3" t="s">
        <v>15</v>
      </c>
      <c r="Q18" s="2">
        <v>211</v>
      </c>
      <c r="R18" s="2">
        <v>0</v>
      </c>
      <c r="S18" s="2">
        <v>0</v>
      </c>
      <c r="T18" s="2">
        <v>0</v>
      </c>
      <c r="U18" s="2">
        <v>0</v>
      </c>
      <c r="V18" s="2">
        <v>454</v>
      </c>
      <c r="W18" s="2">
        <v>9230</v>
      </c>
      <c r="X18" s="2">
        <v>0</v>
      </c>
      <c r="Y18" s="2">
        <v>1760</v>
      </c>
      <c r="Z18" s="2">
        <v>0</v>
      </c>
      <c r="AA18" s="1">
        <f t="shared" si="3"/>
        <v>11201</v>
      </c>
      <c r="AB18" s="13">
        <f t="shared" si="3"/>
        <v>454</v>
      </c>
      <c r="AC18" s="21">
        <f t="shared" si="4"/>
        <v>11655</v>
      </c>
      <c r="AE18" s="3" t="s">
        <v>15</v>
      </c>
      <c r="AF18" s="2">
        <f t="shared" si="5"/>
        <v>3096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2150</v>
      </c>
      <c r="AL18" s="2">
        <f t="shared" si="0"/>
        <v>19.042578548212354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74.012945272743508</v>
      </c>
      <c r="AQ18" s="13">
        <f t="shared" si="0"/>
        <v>2150</v>
      </c>
      <c r="AR18" s="14">
        <f t="shared" si="0"/>
        <v>154.87936507936507</v>
      </c>
    </row>
    <row r="19" spans="1:44" ht="15" customHeight="1" thickBot="1" x14ac:dyDescent="0.3">
      <c r="A19" s="4" t="s">
        <v>16</v>
      </c>
      <c r="B19" s="2">
        <v>39953641.000000007</v>
      </c>
      <c r="C19" s="2">
        <v>89177800</v>
      </c>
      <c r="D19" s="2">
        <v>2473360</v>
      </c>
      <c r="E19" s="2"/>
      <c r="F19" s="2"/>
      <c r="G19" s="2">
        <v>7168100</v>
      </c>
      <c r="H19" s="2">
        <v>6449852.0000000009</v>
      </c>
      <c r="I19" s="2">
        <v>9393500</v>
      </c>
      <c r="J19" s="2">
        <v>0</v>
      </c>
      <c r="K19" s="2"/>
      <c r="L19" s="1">
        <f t="shared" ref="L19" si="6">B19+D19+F19+H19+J19</f>
        <v>48876853.000000007</v>
      </c>
      <c r="M19" s="13">
        <f t="shared" ref="M19" si="7">C19+E19+G19+I19+K19</f>
        <v>105739400</v>
      </c>
      <c r="N19" s="21">
        <f t="shared" ref="N19" si="8">L19+M19</f>
        <v>154616253</v>
      </c>
      <c r="P19" s="4" t="s">
        <v>16</v>
      </c>
      <c r="Q19" s="2">
        <v>9173</v>
      </c>
      <c r="R19" s="2">
        <v>10317</v>
      </c>
      <c r="S19" s="2">
        <v>778</v>
      </c>
      <c r="T19" s="2">
        <v>0</v>
      </c>
      <c r="U19" s="2">
        <v>0</v>
      </c>
      <c r="V19" s="2">
        <v>814</v>
      </c>
      <c r="W19" s="2">
        <v>12370</v>
      </c>
      <c r="X19" s="2">
        <v>915</v>
      </c>
      <c r="Y19" s="2">
        <v>3125</v>
      </c>
      <c r="Z19" s="2">
        <v>0</v>
      </c>
      <c r="AA19" s="1">
        <f t="shared" ref="AA19" si="9">Q19+S19+U19+W19+Y19</f>
        <v>25446</v>
      </c>
      <c r="AB19" s="13">
        <f t="shared" ref="AB19" si="10">R19+T19+V19+X19+Z19</f>
        <v>12046</v>
      </c>
      <c r="AC19" s="14">
        <f t="shared" ref="AC19" si="11">AA19+AB19</f>
        <v>37492</v>
      </c>
      <c r="AE19" s="4" t="s">
        <v>16</v>
      </c>
      <c r="AF19" s="2">
        <f t="shared" si="5"/>
        <v>4355.5697154693125</v>
      </c>
      <c r="AG19" s="2">
        <f t="shared" si="0"/>
        <v>8643.7724144615677</v>
      </c>
      <c r="AH19" s="2">
        <f t="shared" si="0"/>
        <v>3179.1259640102826</v>
      </c>
      <c r="AI19" s="2" t="str">
        <f t="shared" si="0"/>
        <v>N.A.</v>
      </c>
      <c r="AJ19" s="2" t="str">
        <f t="shared" si="0"/>
        <v>N.A.</v>
      </c>
      <c r="AK19" s="2">
        <f t="shared" si="0"/>
        <v>8806.0196560196564</v>
      </c>
      <c r="AL19" s="2">
        <f t="shared" si="0"/>
        <v>521.41083265966051</v>
      </c>
      <c r="AM19" s="2">
        <f t="shared" si="0"/>
        <v>10266.120218579235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1920.8069244675</v>
      </c>
      <c r="AQ19" s="13">
        <f t="shared" ref="AQ19" si="13">IFERROR(M19/AB19, "N.A.")</f>
        <v>8777.9677901378054</v>
      </c>
      <c r="AR19" s="14">
        <f t="shared" ref="AR19" si="14">IFERROR(N19/AC19, "N.A.")</f>
        <v>4123.9798623706392</v>
      </c>
    </row>
    <row r="20" spans="1:44" ht="15" customHeight="1" thickBot="1" x14ac:dyDescent="0.3">
      <c r="A20" s="5" t="s">
        <v>0</v>
      </c>
      <c r="B20" s="42">
        <f>B19+C19</f>
        <v>129131441</v>
      </c>
      <c r="C20" s="43"/>
      <c r="D20" s="42">
        <f>D19+E19</f>
        <v>2473360</v>
      </c>
      <c r="E20" s="43"/>
      <c r="F20" s="42">
        <f>F19+G19</f>
        <v>7168100</v>
      </c>
      <c r="G20" s="43"/>
      <c r="H20" s="42">
        <f>H19+I19</f>
        <v>15843352</v>
      </c>
      <c r="I20" s="43"/>
      <c r="J20" s="42">
        <f>J19+K19</f>
        <v>0</v>
      </c>
      <c r="K20" s="43"/>
      <c r="L20" s="42">
        <f>L19+M19</f>
        <v>154616253</v>
      </c>
      <c r="M20" s="46"/>
      <c r="N20" s="22">
        <f>B20+D20+F20+H20+J20</f>
        <v>154616253</v>
      </c>
      <c r="P20" s="5" t="s">
        <v>0</v>
      </c>
      <c r="Q20" s="42">
        <f>Q19+R19</f>
        <v>19490</v>
      </c>
      <c r="R20" s="43"/>
      <c r="S20" s="42">
        <f>S19+T19</f>
        <v>778</v>
      </c>
      <c r="T20" s="43"/>
      <c r="U20" s="42">
        <f>U19+V19</f>
        <v>814</v>
      </c>
      <c r="V20" s="43"/>
      <c r="W20" s="42">
        <f>W19+X19</f>
        <v>13285</v>
      </c>
      <c r="X20" s="43"/>
      <c r="Y20" s="42">
        <f>Y19+Z19</f>
        <v>3125</v>
      </c>
      <c r="Z20" s="43"/>
      <c r="AA20" s="42">
        <f>AA19+AB19</f>
        <v>37492</v>
      </c>
      <c r="AB20" s="43"/>
      <c r="AC20" s="23">
        <f>Q20+S20+U20+W20+Y20</f>
        <v>37492</v>
      </c>
      <c r="AE20" s="5" t="s">
        <v>0</v>
      </c>
      <c r="AF20" s="44">
        <f>IFERROR(B20/Q20,"N.A.")</f>
        <v>6625.522883530015</v>
      </c>
      <c r="AG20" s="45"/>
      <c r="AH20" s="44">
        <f>IFERROR(D20/S20,"N.A.")</f>
        <v>3179.1259640102826</v>
      </c>
      <c r="AI20" s="45"/>
      <c r="AJ20" s="44">
        <f>IFERROR(F20/U20,"N.A.")</f>
        <v>8806.0196560196564</v>
      </c>
      <c r="AK20" s="45"/>
      <c r="AL20" s="44">
        <f>IFERROR(H20/W20,"N.A.")</f>
        <v>1192.5744824990591</v>
      </c>
      <c r="AM20" s="45"/>
      <c r="AN20" s="44">
        <f>IFERROR(J20/Y20,"N.A.")</f>
        <v>0</v>
      </c>
      <c r="AO20" s="45"/>
      <c r="AP20" s="44">
        <f>IFERROR(L20/AA20,"N.A.")</f>
        <v>4123.9798623706392</v>
      </c>
      <c r="AQ20" s="45"/>
      <c r="AR20" s="16">
        <f>IFERROR(N20/AC20, "N.A.")</f>
        <v>4123.9798623706392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11196985</v>
      </c>
      <c r="C27" s="2"/>
      <c r="D27" s="2">
        <v>1692480</v>
      </c>
      <c r="E27" s="2"/>
      <c r="F27" s="2"/>
      <c r="G27" s="2"/>
      <c r="H27" s="2">
        <v>3645620</v>
      </c>
      <c r="I27" s="2"/>
      <c r="J27" s="2">
        <v>0</v>
      </c>
      <c r="K27" s="2"/>
      <c r="L27" s="1">
        <f>B27+D27+F27+H27+J27</f>
        <v>16535085</v>
      </c>
      <c r="M27" s="13">
        <f>C27+E27+G27+I27+K27</f>
        <v>0</v>
      </c>
      <c r="N27" s="14">
        <f>L27+M27</f>
        <v>16535085</v>
      </c>
      <c r="P27" s="3" t="s">
        <v>12</v>
      </c>
      <c r="Q27" s="2">
        <v>2402</v>
      </c>
      <c r="R27" s="2">
        <v>0</v>
      </c>
      <c r="S27" s="2">
        <v>551</v>
      </c>
      <c r="T27" s="2">
        <v>0</v>
      </c>
      <c r="U27" s="2">
        <v>0</v>
      </c>
      <c r="V27" s="2">
        <v>0</v>
      </c>
      <c r="W27" s="2">
        <v>1131</v>
      </c>
      <c r="X27" s="2">
        <v>0</v>
      </c>
      <c r="Y27" s="2">
        <v>450</v>
      </c>
      <c r="Z27" s="2">
        <v>0</v>
      </c>
      <c r="AA27" s="1">
        <f>Q27+S27+U27+W27+Y27</f>
        <v>4534</v>
      </c>
      <c r="AB27" s="13">
        <f>R27+T27+V27+X27+Z27</f>
        <v>0</v>
      </c>
      <c r="AC27" s="14">
        <f>AA27+AB27</f>
        <v>4534</v>
      </c>
      <c r="AE27" s="3" t="s">
        <v>12</v>
      </c>
      <c r="AF27" s="2">
        <f>IFERROR(B27/Q27, "N.A.")</f>
        <v>4661.5258118234806</v>
      </c>
      <c r="AG27" s="2" t="str">
        <f t="shared" ref="AG27:AR31" si="15">IFERROR(C27/R27, "N.A.")</f>
        <v>N.A.</v>
      </c>
      <c r="AH27" s="2">
        <f t="shared" si="15"/>
        <v>3071.6515426497276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3223.3598585322725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3646.908910454345</v>
      </c>
      <c r="AQ27" s="13" t="str">
        <f t="shared" si="15"/>
        <v>N.A.</v>
      </c>
      <c r="AR27" s="14">
        <f t="shared" si="15"/>
        <v>3646.908910454345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16753360.000000006</v>
      </c>
      <c r="C29" s="2">
        <v>56719800</v>
      </c>
      <c r="D29" s="2">
        <v>780880</v>
      </c>
      <c r="E29" s="2"/>
      <c r="F29" s="2"/>
      <c r="G29" s="2">
        <v>6192000</v>
      </c>
      <c r="H29" s="2"/>
      <c r="I29" s="2">
        <v>8372000</v>
      </c>
      <c r="J29" s="2">
        <v>0</v>
      </c>
      <c r="K29" s="2"/>
      <c r="L29" s="1">
        <f t="shared" si="16"/>
        <v>17534240.000000007</v>
      </c>
      <c r="M29" s="13">
        <f t="shared" si="16"/>
        <v>71283800</v>
      </c>
      <c r="N29" s="14">
        <f t="shared" si="17"/>
        <v>88818040</v>
      </c>
      <c r="P29" s="3" t="s">
        <v>14</v>
      </c>
      <c r="Q29" s="2">
        <v>3649</v>
      </c>
      <c r="R29" s="2">
        <v>6428</v>
      </c>
      <c r="S29" s="2">
        <v>227</v>
      </c>
      <c r="T29" s="2">
        <v>0</v>
      </c>
      <c r="U29" s="2">
        <v>0</v>
      </c>
      <c r="V29" s="2">
        <v>360</v>
      </c>
      <c r="W29" s="2">
        <v>0</v>
      </c>
      <c r="X29" s="2">
        <v>688</v>
      </c>
      <c r="Y29" s="2">
        <v>227</v>
      </c>
      <c r="Z29" s="2">
        <v>0</v>
      </c>
      <c r="AA29" s="1">
        <f t="shared" si="18"/>
        <v>4103</v>
      </c>
      <c r="AB29" s="13">
        <f t="shared" si="18"/>
        <v>7476</v>
      </c>
      <c r="AC29" s="14">
        <f t="shared" si="19"/>
        <v>11579</v>
      </c>
      <c r="AE29" s="3" t="s">
        <v>14</v>
      </c>
      <c r="AF29" s="2">
        <f t="shared" si="20"/>
        <v>4591.2195121951236</v>
      </c>
      <c r="AG29" s="2">
        <f t="shared" si="15"/>
        <v>8823.8643434972</v>
      </c>
      <c r="AH29" s="2">
        <f t="shared" si="15"/>
        <v>3440</v>
      </c>
      <c r="AI29" s="2" t="str">
        <f t="shared" si="15"/>
        <v>N.A.</v>
      </c>
      <c r="AJ29" s="2" t="str">
        <f t="shared" si="15"/>
        <v>N.A.</v>
      </c>
      <c r="AK29" s="2">
        <f t="shared" si="15"/>
        <v>17200</v>
      </c>
      <c r="AL29" s="2" t="str">
        <f t="shared" si="15"/>
        <v>N.A.</v>
      </c>
      <c r="AM29" s="2">
        <f t="shared" si="15"/>
        <v>12168.60465116279</v>
      </c>
      <c r="AN29" s="2">
        <f t="shared" si="15"/>
        <v>0</v>
      </c>
      <c r="AO29" s="2" t="str">
        <f t="shared" si="15"/>
        <v>N.A.</v>
      </c>
      <c r="AP29" s="15">
        <f t="shared" si="15"/>
        <v>4273.5169388252516</v>
      </c>
      <c r="AQ29" s="13">
        <f t="shared" si="15"/>
        <v>9535.0187265917612</v>
      </c>
      <c r="AR29" s="14">
        <f t="shared" si="15"/>
        <v>7670.6140426634429</v>
      </c>
    </row>
    <row r="30" spans="1:44" ht="15" customHeight="1" thickBot="1" x14ac:dyDescent="0.3">
      <c r="A30" s="3" t="s">
        <v>15</v>
      </c>
      <c r="B30" s="2">
        <v>653256</v>
      </c>
      <c r="C30" s="2"/>
      <c r="D30" s="2"/>
      <c r="E30" s="2"/>
      <c r="F30" s="2"/>
      <c r="G30" s="2">
        <v>976100</v>
      </c>
      <c r="H30" s="2">
        <v>175763.00000000003</v>
      </c>
      <c r="I30" s="2"/>
      <c r="J30" s="2">
        <v>0</v>
      </c>
      <c r="K30" s="2"/>
      <c r="L30" s="1">
        <f t="shared" si="16"/>
        <v>829019</v>
      </c>
      <c r="M30" s="13">
        <f t="shared" si="16"/>
        <v>976100</v>
      </c>
      <c r="N30" s="14">
        <f t="shared" si="17"/>
        <v>1805119</v>
      </c>
      <c r="P30" s="3" t="s">
        <v>15</v>
      </c>
      <c r="Q30" s="2">
        <v>211</v>
      </c>
      <c r="R30" s="2">
        <v>0</v>
      </c>
      <c r="S30" s="2">
        <v>0</v>
      </c>
      <c r="T30" s="2">
        <v>0</v>
      </c>
      <c r="U30" s="2">
        <v>0</v>
      </c>
      <c r="V30" s="2">
        <v>454</v>
      </c>
      <c r="W30" s="2">
        <v>9230</v>
      </c>
      <c r="X30" s="2">
        <v>0</v>
      </c>
      <c r="Y30" s="2">
        <v>1537</v>
      </c>
      <c r="Z30" s="2">
        <v>0</v>
      </c>
      <c r="AA30" s="1">
        <f t="shared" si="18"/>
        <v>10978</v>
      </c>
      <c r="AB30" s="13">
        <f t="shared" si="18"/>
        <v>454</v>
      </c>
      <c r="AC30" s="21">
        <f t="shared" si="19"/>
        <v>11432</v>
      </c>
      <c r="AE30" s="3" t="s">
        <v>15</v>
      </c>
      <c r="AF30" s="2">
        <f t="shared" si="20"/>
        <v>3096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2150</v>
      </c>
      <c r="AL30" s="2">
        <f t="shared" si="15"/>
        <v>19.042578548212354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75.516396429222084</v>
      </c>
      <c r="AQ30" s="13">
        <f t="shared" si="15"/>
        <v>2150</v>
      </c>
      <c r="AR30" s="14">
        <f t="shared" si="15"/>
        <v>157.90054233729882</v>
      </c>
    </row>
    <row r="31" spans="1:44" ht="15" customHeight="1" thickBot="1" x14ac:dyDescent="0.3">
      <c r="A31" s="4" t="s">
        <v>16</v>
      </c>
      <c r="B31" s="2">
        <v>28603601.000000004</v>
      </c>
      <c r="C31" s="2">
        <v>56719800</v>
      </c>
      <c r="D31" s="2">
        <v>2473360</v>
      </c>
      <c r="E31" s="2"/>
      <c r="F31" s="2"/>
      <c r="G31" s="2">
        <v>7168100</v>
      </c>
      <c r="H31" s="2">
        <v>3821383.0000000014</v>
      </c>
      <c r="I31" s="2">
        <v>8372000</v>
      </c>
      <c r="J31" s="2">
        <v>0</v>
      </c>
      <c r="K31" s="2"/>
      <c r="L31" s="1">
        <f t="shared" ref="L31" si="21">B31+D31+F31+H31+J31</f>
        <v>34898344.000000007</v>
      </c>
      <c r="M31" s="13">
        <f t="shared" ref="M31" si="22">C31+E31+G31+I31+K31</f>
        <v>72259900</v>
      </c>
      <c r="N31" s="21">
        <f t="shared" ref="N31" si="23">L31+M31</f>
        <v>107158244</v>
      </c>
      <c r="P31" s="4" t="s">
        <v>16</v>
      </c>
      <c r="Q31" s="2">
        <v>6262</v>
      </c>
      <c r="R31" s="2">
        <v>6428</v>
      </c>
      <c r="S31" s="2">
        <v>778</v>
      </c>
      <c r="T31" s="2">
        <v>0</v>
      </c>
      <c r="U31" s="2">
        <v>0</v>
      </c>
      <c r="V31" s="2">
        <v>814</v>
      </c>
      <c r="W31" s="2">
        <v>10361</v>
      </c>
      <c r="X31" s="2">
        <v>688</v>
      </c>
      <c r="Y31" s="2">
        <v>2214</v>
      </c>
      <c r="Z31" s="2">
        <v>0</v>
      </c>
      <c r="AA31" s="1">
        <f t="shared" ref="AA31" si="24">Q31+S31+U31+W31+Y31</f>
        <v>19615</v>
      </c>
      <c r="AB31" s="13">
        <f t="shared" ref="AB31" si="25">R31+T31+V31+X31+Z31</f>
        <v>7930</v>
      </c>
      <c r="AC31" s="14">
        <f t="shared" ref="AC31" si="26">AA31+AB31</f>
        <v>27545</v>
      </c>
      <c r="AE31" s="4" t="s">
        <v>16</v>
      </c>
      <c r="AF31" s="2">
        <f t="shared" si="20"/>
        <v>4567.8059725327375</v>
      </c>
      <c r="AG31" s="2">
        <f t="shared" si="15"/>
        <v>8823.8643434972</v>
      </c>
      <c r="AH31" s="2">
        <f t="shared" si="15"/>
        <v>3179.1259640102826</v>
      </c>
      <c r="AI31" s="2" t="str">
        <f t="shared" si="15"/>
        <v>N.A.</v>
      </c>
      <c r="AJ31" s="2" t="str">
        <f t="shared" si="15"/>
        <v>N.A.</v>
      </c>
      <c r="AK31" s="2">
        <f t="shared" si="15"/>
        <v>8806.0196560196564</v>
      </c>
      <c r="AL31" s="2">
        <f t="shared" si="15"/>
        <v>368.8237621851174</v>
      </c>
      <c r="AM31" s="2">
        <f t="shared" si="15"/>
        <v>12168.60465116279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1779.1661483558505</v>
      </c>
      <c r="AQ31" s="13">
        <f t="shared" ref="AQ31" si="28">IFERROR(M31/AB31, "N.A.")</f>
        <v>9112.2194199243386</v>
      </c>
      <c r="AR31" s="14">
        <f t="shared" ref="AR31" si="29">IFERROR(N31/AC31, "N.A.")</f>
        <v>3890.2974768560539</v>
      </c>
    </row>
    <row r="32" spans="1:44" ht="15" customHeight="1" thickBot="1" x14ac:dyDescent="0.3">
      <c r="A32" s="5" t="s">
        <v>0</v>
      </c>
      <c r="B32" s="42">
        <f>B31+C31</f>
        <v>85323401</v>
      </c>
      <c r="C32" s="43"/>
      <c r="D32" s="42">
        <f>D31+E31</f>
        <v>2473360</v>
      </c>
      <c r="E32" s="43"/>
      <c r="F32" s="42">
        <f>F31+G31</f>
        <v>7168100</v>
      </c>
      <c r="G32" s="43"/>
      <c r="H32" s="42">
        <f>H31+I31</f>
        <v>12193383.000000002</v>
      </c>
      <c r="I32" s="43"/>
      <c r="J32" s="42">
        <f>J31+K31</f>
        <v>0</v>
      </c>
      <c r="K32" s="43"/>
      <c r="L32" s="42">
        <f>L31+M31</f>
        <v>107158244</v>
      </c>
      <c r="M32" s="46"/>
      <c r="N32" s="22">
        <f>B32+D32+F32+H32+J32</f>
        <v>107158244</v>
      </c>
      <c r="P32" s="5" t="s">
        <v>0</v>
      </c>
      <c r="Q32" s="42">
        <f>Q31+R31</f>
        <v>12690</v>
      </c>
      <c r="R32" s="43"/>
      <c r="S32" s="42">
        <f>S31+T31</f>
        <v>778</v>
      </c>
      <c r="T32" s="43"/>
      <c r="U32" s="42">
        <f>U31+V31</f>
        <v>814</v>
      </c>
      <c r="V32" s="43"/>
      <c r="W32" s="42">
        <f>W31+X31</f>
        <v>11049</v>
      </c>
      <c r="X32" s="43"/>
      <c r="Y32" s="42">
        <f>Y31+Z31</f>
        <v>2214</v>
      </c>
      <c r="Z32" s="43"/>
      <c r="AA32" s="42">
        <f>AA31+AB31</f>
        <v>27545</v>
      </c>
      <c r="AB32" s="43"/>
      <c r="AC32" s="23">
        <f>Q32+S32+U32+W32+Y32</f>
        <v>27545</v>
      </c>
      <c r="AE32" s="5" t="s">
        <v>0</v>
      </c>
      <c r="AF32" s="44">
        <f>IFERROR(B32/Q32,"N.A.")</f>
        <v>6723.6722616233255</v>
      </c>
      <c r="AG32" s="45"/>
      <c r="AH32" s="44">
        <f>IFERROR(D32/S32,"N.A.")</f>
        <v>3179.1259640102826</v>
      </c>
      <c r="AI32" s="45"/>
      <c r="AJ32" s="44">
        <f>IFERROR(F32/U32,"N.A.")</f>
        <v>8806.0196560196564</v>
      </c>
      <c r="AK32" s="45"/>
      <c r="AL32" s="44">
        <f>IFERROR(H32/W32,"N.A.")</f>
        <v>1103.5734455606844</v>
      </c>
      <c r="AM32" s="45"/>
      <c r="AN32" s="44">
        <f>IFERROR(J32/Y32,"N.A.")</f>
        <v>0</v>
      </c>
      <c r="AO32" s="45"/>
      <c r="AP32" s="44">
        <f>IFERROR(L32/AA32,"N.A.")</f>
        <v>3890.2974768560539</v>
      </c>
      <c r="AQ32" s="45"/>
      <c r="AR32" s="16">
        <f>IFERROR(N32/AC32, "N.A.")</f>
        <v>3890.2974768560539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1195560</v>
      </c>
      <c r="C39" s="2"/>
      <c r="D39" s="2"/>
      <c r="E39" s="2"/>
      <c r="F39" s="2"/>
      <c r="G39" s="2"/>
      <c r="H39" s="2">
        <v>2628469</v>
      </c>
      <c r="I39" s="2"/>
      <c r="J39" s="2"/>
      <c r="K39" s="2"/>
      <c r="L39" s="1">
        <f>B39+D39+F39+H39+J39</f>
        <v>3824029</v>
      </c>
      <c r="M39" s="13">
        <f>C39+E39+G39+I39+K39</f>
        <v>0</v>
      </c>
      <c r="N39" s="14">
        <f>L39+M39</f>
        <v>3824029</v>
      </c>
      <c r="P39" s="3" t="s">
        <v>12</v>
      </c>
      <c r="Q39" s="2">
        <v>879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2009</v>
      </c>
      <c r="X39" s="2">
        <v>0</v>
      </c>
      <c r="Y39" s="2">
        <v>0</v>
      </c>
      <c r="Z39" s="2">
        <v>0</v>
      </c>
      <c r="AA39" s="1">
        <f>Q39+S39+U39+W39+Y39</f>
        <v>2888</v>
      </c>
      <c r="AB39" s="13">
        <f>R39+T39+V39+X39+Z39</f>
        <v>0</v>
      </c>
      <c r="AC39" s="14">
        <f>AA39+AB39</f>
        <v>2888</v>
      </c>
      <c r="AE39" s="3" t="s">
        <v>12</v>
      </c>
      <c r="AF39" s="2">
        <f>IFERROR(B39/Q39, "N.A.")</f>
        <v>1360.1365187713311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1308.3469387755101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1324.1097645429363</v>
      </c>
      <c r="AQ39" s="13" t="str">
        <f t="shared" si="30"/>
        <v>N.A.</v>
      </c>
      <c r="AR39" s="14">
        <f t="shared" si="30"/>
        <v>1324.1097645429363</v>
      </c>
    </row>
    <row r="40" spans="1:44" ht="15" customHeight="1" thickBot="1" x14ac:dyDescent="0.3">
      <c r="A40" s="3" t="s">
        <v>13</v>
      </c>
      <c r="B40" s="2">
        <v>1594080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1594080</v>
      </c>
      <c r="M40" s="13">
        <f t="shared" si="31"/>
        <v>0</v>
      </c>
      <c r="N40" s="14">
        <f t="shared" ref="N40:N42" si="32">L40+M40</f>
        <v>1594080</v>
      </c>
      <c r="P40" s="3" t="s">
        <v>13</v>
      </c>
      <c r="Q40" s="2">
        <v>656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656</v>
      </c>
      <c r="AB40" s="13">
        <f t="shared" si="33"/>
        <v>0</v>
      </c>
      <c r="AC40" s="14">
        <f t="shared" ref="AC40:AC42" si="34">AA40+AB40</f>
        <v>656</v>
      </c>
      <c r="AE40" s="3" t="s">
        <v>13</v>
      </c>
      <c r="AF40" s="2">
        <f t="shared" ref="AF40:AF43" si="35">IFERROR(B40/Q40, "N.A.")</f>
        <v>2430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2430</v>
      </c>
      <c r="AQ40" s="13" t="str">
        <f t="shared" si="30"/>
        <v>N.A.</v>
      </c>
      <c r="AR40" s="14">
        <f t="shared" si="30"/>
        <v>2430</v>
      </c>
    </row>
    <row r="41" spans="1:44" ht="15" customHeight="1" thickBot="1" x14ac:dyDescent="0.3">
      <c r="A41" s="3" t="s">
        <v>14</v>
      </c>
      <c r="B41" s="2">
        <v>8560399.9999999981</v>
      </c>
      <c r="C41" s="2">
        <v>32458000.000000004</v>
      </c>
      <c r="D41" s="2"/>
      <c r="E41" s="2"/>
      <c r="F41" s="2"/>
      <c r="G41" s="2"/>
      <c r="H41" s="2"/>
      <c r="I41" s="2">
        <v>1021500</v>
      </c>
      <c r="J41" s="2">
        <v>0</v>
      </c>
      <c r="K41" s="2"/>
      <c r="L41" s="1">
        <f t="shared" si="31"/>
        <v>8560399.9999999981</v>
      </c>
      <c r="M41" s="13">
        <f t="shared" si="31"/>
        <v>33479500.000000004</v>
      </c>
      <c r="N41" s="14">
        <f t="shared" si="32"/>
        <v>42039900</v>
      </c>
      <c r="P41" s="3" t="s">
        <v>14</v>
      </c>
      <c r="Q41" s="2">
        <v>1376</v>
      </c>
      <c r="R41" s="2">
        <v>3889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227</v>
      </c>
      <c r="Y41" s="2">
        <v>688</v>
      </c>
      <c r="Z41" s="2">
        <v>0</v>
      </c>
      <c r="AA41" s="1">
        <f t="shared" si="33"/>
        <v>2064</v>
      </c>
      <c r="AB41" s="13">
        <f t="shared" si="33"/>
        <v>4116</v>
      </c>
      <c r="AC41" s="14">
        <f t="shared" si="34"/>
        <v>6180</v>
      </c>
      <c r="AE41" s="3" t="s">
        <v>14</v>
      </c>
      <c r="AF41" s="2">
        <f t="shared" si="35"/>
        <v>6221.2209302325564</v>
      </c>
      <c r="AG41" s="2">
        <f t="shared" si="30"/>
        <v>8346.1043970172286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4500</v>
      </c>
      <c r="AN41" s="2">
        <f t="shared" si="30"/>
        <v>0</v>
      </c>
      <c r="AO41" s="2" t="str">
        <f t="shared" si="30"/>
        <v>N.A.</v>
      </c>
      <c r="AP41" s="15">
        <f t="shared" si="30"/>
        <v>4147.4806201550382</v>
      </c>
      <c r="AQ41" s="13">
        <f t="shared" si="30"/>
        <v>8133.9893100097188</v>
      </c>
      <c r="AR41" s="14">
        <f t="shared" si="30"/>
        <v>6802.5728155339802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223</v>
      </c>
      <c r="Z42" s="2">
        <v>0</v>
      </c>
      <c r="AA42" s="1">
        <f t="shared" si="33"/>
        <v>223</v>
      </c>
      <c r="AB42" s="13">
        <f t="shared" si="33"/>
        <v>0</v>
      </c>
      <c r="AC42" s="14">
        <f t="shared" si="34"/>
        <v>223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11350040.000000002</v>
      </c>
      <c r="C43" s="2">
        <v>32458000.000000004</v>
      </c>
      <c r="D43" s="2"/>
      <c r="E43" s="2"/>
      <c r="F43" s="2"/>
      <c r="G43" s="2"/>
      <c r="H43" s="2">
        <v>2628469</v>
      </c>
      <c r="I43" s="2">
        <v>1021500</v>
      </c>
      <c r="J43" s="2">
        <v>0</v>
      </c>
      <c r="K43" s="2"/>
      <c r="L43" s="1">
        <f t="shared" ref="L43" si="36">B43+D43+F43+H43+J43</f>
        <v>13978509.000000002</v>
      </c>
      <c r="M43" s="13">
        <f t="shared" ref="M43" si="37">C43+E43+G43+I43+K43</f>
        <v>33479500.000000004</v>
      </c>
      <c r="N43" s="21">
        <f t="shared" ref="N43" si="38">L43+M43</f>
        <v>47458009.000000007</v>
      </c>
      <c r="P43" s="4" t="s">
        <v>16</v>
      </c>
      <c r="Q43" s="2">
        <v>2911</v>
      </c>
      <c r="R43" s="2">
        <v>3889</v>
      </c>
      <c r="S43" s="2">
        <v>0</v>
      </c>
      <c r="T43" s="2">
        <v>0</v>
      </c>
      <c r="U43" s="2">
        <v>0</v>
      </c>
      <c r="V43" s="2">
        <v>0</v>
      </c>
      <c r="W43" s="2">
        <v>2009</v>
      </c>
      <c r="X43" s="2">
        <v>227</v>
      </c>
      <c r="Y43" s="2">
        <v>911</v>
      </c>
      <c r="Z43" s="2">
        <v>0</v>
      </c>
      <c r="AA43" s="1">
        <f t="shared" ref="AA43" si="39">Q43+S43+U43+W43+Y43</f>
        <v>5831</v>
      </c>
      <c r="AB43" s="13">
        <f t="shared" ref="AB43" si="40">R43+T43+V43+X43+Z43</f>
        <v>4116</v>
      </c>
      <c r="AC43" s="21">
        <f t="shared" ref="AC43" si="41">AA43+AB43</f>
        <v>9947</v>
      </c>
      <c r="AE43" s="4" t="s">
        <v>16</v>
      </c>
      <c r="AF43" s="2">
        <f t="shared" si="35"/>
        <v>3899.0175197526628</v>
      </c>
      <c r="AG43" s="2">
        <f t="shared" si="30"/>
        <v>8346.1043970172286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1308.3469387755101</v>
      </c>
      <c r="AM43" s="2">
        <f t="shared" si="30"/>
        <v>4500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2397.2747384668155</v>
      </c>
      <c r="AQ43" s="13">
        <f t="shared" ref="AQ43" si="43">IFERROR(M43/AB43, "N.A.")</f>
        <v>8133.9893100097188</v>
      </c>
      <c r="AR43" s="14">
        <f t="shared" ref="AR43" si="44">IFERROR(N43/AC43, "N.A.")</f>
        <v>4771.0876646224997</v>
      </c>
    </row>
    <row r="44" spans="1:44" ht="15" customHeight="1" thickBot="1" x14ac:dyDescent="0.3">
      <c r="A44" s="5" t="s">
        <v>0</v>
      </c>
      <c r="B44" s="42">
        <f>B43+C43</f>
        <v>43808040.000000007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3649969</v>
      </c>
      <c r="I44" s="43"/>
      <c r="J44" s="42">
        <f>J43+K43</f>
        <v>0</v>
      </c>
      <c r="K44" s="43"/>
      <c r="L44" s="42">
        <f>L43+M43</f>
        <v>47458009.000000007</v>
      </c>
      <c r="M44" s="46"/>
      <c r="N44" s="22">
        <f>B44+D44+F44+H44+J44</f>
        <v>47458009.000000007</v>
      </c>
      <c r="P44" s="5" t="s">
        <v>0</v>
      </c>
      <c r="Q44" s="42">
        <f>Q43+R43</f>
        <v>6800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2236</v>
      </c>
      <c r="X44" s="43"/>
      <c r="Y44" s="42">
        <f>Y43+Z43</f>
        <v>911</v>
      </c>
      <c r="Z44" s="43"/>
      <c r="AA44" s="42">
        <f>AA43+AB43</f>
        <v>9947</v>
      </c>
      <c r="AB44" s="46"/>
      <c r="AC44" s="22">
        <f>Q44+S44+U44+W44+Y44</f>
        <v>9947</v>
      </c>
      <c r="AE44" s="5" t="s">
        <v>0</v>
      </c>
      <c r="AF44" s="44">
        <f>IFERROR(B44/Q44,"N.A.")</f>
        <v>6442.3588235294128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1632.3653846153845</v>
      </c>
      <c r="AM44" s="45"/>
      <c r="AN44" s="44">
        <f>IFERROR(J44/Y44,"N.A.")</f>
        <v>0</v>
      </c>
      <c r="AO44" s="45"/>
      <c r="AP44" s="44">
        <f>IFERROR(L44/AA44,"N.A.")</f>
        <v>4771.0876646224997</v>
      </c>
      <c r="AQ44" s="45"/>
      <c r="AR44" s="16">
        <f>IFERROR(N44/AC44, "N.A.")</f>
        <v>4771.0876646224997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3721650</v>
      </c>
      <c r="C15" s="2"/>
      <c r="D15" s="2"/>
      <c r="E15" s="2"/>
      <c r="F15" s="2"/>
      <c r="G15" s="2"/>
      <c r="H15" s="2">
        <v>14376619.999999998</v>
      </c>
      <c r="I15" s="2"/>
      <c r="J15" s="2"/>
      <c r="K15" s="2"/>
      <c r="L15" s="1">
        <f>B15+D15+F15+H15+J15</f>
        <v>18098270</v>
      </c>
      <c r="M15" s="13">
        <f>C15+E15+G15+I15+K15</f>
        <v>0</v>
      </c>
      <c r="N15" s="14">
        <f>L15+M15</f>
        <v>18098270</v>
      </c>
      <c r="P15" s="3" t="s">
        <v>12</v>
      </c>
      <c r="Q15" s="2">
        <v>1133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3934</v>
      </c>
      <c r="X15" s="2">
        <v>0</v>
      </c>
      <c r="Y15" s="2">
        <v>0</v>
      </c>
      <c r="Z15" s="2">
        <v>0</v>
      </c>
      <c r="AA15" s="1">
        <f>Q15+S15+U15+W15+Y15</f>
        <v>5067</v>
      </c>
      <c r="AB15" s="13">
        <f>R15+T15+V15+X15+Z15</f>
        <v>0</v>
      </c>
      <c r="AC15" s="14">
        <f>AA15+AB15</f>
        <v>5067</v>
      </c>
      <c r="AE15" s="3" t="s">
        <v>12</v>
      </c>
      <c r="AF15" s="2">
        <f>IFERROR(B15/Q15, "N.A.")</f>
        <v>3284.7749338040599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3654.4534824605994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3571.7919873692522</v>
      </c>
      <c r="AQ15" s="13" t="str">
        <f t="shared" si="0"/>
        <v>N.A.</v>
      </c>
      <c r="AR15" s="14">
        <f t="shared" si="0"/>
        <v>3571.7919873692522</v>
      </c>
    </row>
    <row r="16" spans="1:44" ht="15" customHeight="1" thickBot="1" x14ac:dyDescent="0.3">
      <c r="A16" s="3" t="s">
        <v>13</v>
      </c>
      <c r="B16" s="2">
        <v>4465980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4465980</v>
      </c>
      <c r="M16" s="13">
        <f t="shared" si="1"/>
        <v>0</v>
      </c>
      <c r="N16" s="14">
        <f t="shared" ref="N16:N18" si="2">L16+M16</f>
        <v>4465980</v>
      </c>
      <c r="P16" s="3" t="s">
        <v>13</v>
      </c>
      <c r="Q16" s="2">
        <v>577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577</v>
      </c>
      <c r="AB16" s="13">
        <f t="shared" si="3"/>
        <v>0</v>
      </c>
      <c r="AC16" s="14">
        <f t="shared" ref="AC16:AC18" si="4">AA16+AB16</f>
        <v>577</v>
      </c>
      <c r="AE16" s="3" t="s">
        <v>13</v>
      </c>
      <c r="AF16" s="2">
        <f t="shared" ref="AF16:AF19" si="5">IFERROR(B16/Q16, "N.A.")</f>
        <v>7740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7740</v>
      </c>
      <c r="AQ16" s="13" t="str">
        <f t="shared" si="0"/>
        <v>N.A.</v>
      </c>
      <c r="AR16" s="14">
        <f t="shared" si="0"/>
        <v>7740</v>
      </c>
    </row>
    <row r="17" spans="1:44" ht="15" customHeight="1" thickBot="1" x14ac:dyDescent="0.3">
      <c r="A17" s="3" t="s">
        <v>14</v>
      </c>
      <c r="B17" s="2">
        <v>11224100</v>
      </c>
      <c r="C17" s="2">
        <v>13705400.000000002</v>
      </c>
      <c r="D17" s="2">
        <v>12914190</v>
      </c>
      <c r="E17" s="2"/>
      <c r="F17" s="2"/>
      <c r="G17" s="2"/>
      <c r="H17" s="2"/>
      <c r="I17" s="2"/>
      <c r="J17" s="2">
        <v>0</v>
      </c>
      <c r="K17" s="2"/>
      <c r="L17" s="1">
        <f t="shared" si="1"/>
        <v>24138290</v>
      </c>
      <c r="M17" s="13">
        <f t="shared" si="1"/>
        <v>13705400.000000002</v>
      </c>
      <c r="N17" s="14">
        <f t="shared" si="2"/>
        <v>37843690</v>
      </c>
      <c r="P17" s="3" t="s">
        <v>14</v>
      </c>
      <c r="Q17" s="2">
        <v>2843</v>
      </c>
      <c r="R17" s="2">
        <v>2801</v>
      </c>
      <c r="S17" s="2">
        <v>1278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556</v>
      </c>
      <c r="Z17" s="2">
        <v>0</v>
      </c>
      <c r="AA17" s="1">
        <f t="shared" si="3"/>
        <v>4677</v>
      </c>
      <c r="AB17" s="13">
        <f t="shared" si="3"/>
        <v>2801</v>
      </c>
      <c r="AC17" s="14">
        <f t="shared" si="4"/>
        <v>7478</v>
      </c>
      <c r="AE17" s="3" t="s">
        <v>14</v>
      </c>
      <c r="AF17" s="2">
        <f t="shared" si="5"/>
        <v>3947.9774885684137</v>
      </c>
      <c r="AG17" s="2">
        <f t="shared" si="0"/>
        <v>4893.038200642628</v>
      </c>
      <c r="AH17" s="2">
        <f t="shared" si="0"/>
        <v>10105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>
        <f t="shared" si="0"/>
        <v>0</v>
      </c>
      <c r="AO17" s="2" t="str">
        <f t="shared" si="0"/>
        <v>N.A.</v>
      </c>
      <c r="AP17" s="15">
        <f t="shared" si="0"/>
        <v>5161.0626469959379</v>
      </c>
      <c r="AQ17" s="13">
        <f t="shared" si="0"/>
        <v>4893.038200642628</v>
      </c>
      <c r="AR17" s="14">
        <f t="shared" si="0"/>
        <v>5060.6699652313455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19411730</v>
      </c>
      <c r="C19" s="2">
        <v>13705400.000000002</v>
      </c>
      <c r="D19" s="2">
        <v>12914190</v>
      </c>
      <c r="E19" s="2"/>
      <c r="F19" s="2"/>
      <c r="G19" s="2"/>
      <c r="H19" s="2">
        <v>14376619.999999998</v>
      </c>
      <c r="I19" s="2"/>
      <c r="J19" s="2">
        <v>0</v>
      </c>
      <c r="K19" s="2"/>
      <c r="L19" s="1">
        <f t="shared" ref="L19" si="6">B19+D19+F19+H19+J19</f>
        <v>46702540</v>
      </c>
      <c r="M19" s="13">
        <f t="shared" ref="M19" si="7">C19+E19+G19+I19+K19</f>
        <v>13705400.000000002</v>
      </c>
      <c r="N19" s="21">
        <f t="shared" ref="N19" si="8">L19+M19</f>
        <v>60407940</v>
      </c>
      <c r="P19" s="4" t="s">
        <v>16</v>
      </c>
      <c r="Q19" s="2">
        <v>4553</v>
      </c>
      <c r="R19" s="2">
        <v>2801</v>
      </c>
      <c r="S19" s="2">
        <v>1278</v>
      </c>
      <c r="T19" s="2">
        <v>0</v>
      </c>
      <c r="U19" s="2">
        <v>0</v>
      </c>
      <c r="V19" s="2">
        <v>0</v>
      </c>
      <c r="W19" s="2">
        <v>3934</v>
      </c>
      <c r="X19" s="2">
        <v>0</v>
      </c>
      <c r="Y19" s="2">
        <v>556</v>
      </c>
      <c r="Z19" s="2">
        <v>0</v>
      </c>
      <c r="AA19" s="1">
        <f t="shared" ref="AA19" si="9">Q19+S19+U19+W19+Y19</f>
        <v>10321</v>
      </c>
      <c r="AB19" s="13">
        <f t="shared" ref="AB19" si="10">R19+T19+V19+X19+Z19</f>
        <v>2801</v>
      </c>
      <c r="AC19" s="14">
        <f t="shared" ref="AC19" si="11">AA19+AB19</f>
        <v>13122</v>
      </c>
      <c r="AE19" s="4" t="s">
        <v>16</v>
      </c>
      <c r="AF19" s="2">
        <f t="shared" si="5"/>
        <v>4263.503184713376</v>
      </c>
      <c r="AG19" s="2">
        <f t="shared" si="0"/>
        <v>4893.038200642628</v>
      </c>
      <c r="AH19" s="2">
        <f t="shared" si="0"/>
        <v>10105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3654.4534824605994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4525.0014533475442</v>
      </c>
      <c r="AQ19" s="13">
        <f t="shared" ref="AQ19" si="13">IFERROR(M19/AB19, "N.A.")</f>
        <v>4893.038200642628</v>
      </c>
      <c r="AR19" s="14">
        <f t="shared" ref="AR19" si="14">IFERROR(N19/AC19, "N.A.")</f>
        <v>4603.5619570187473</v>
      </c>
    </row>
    <row r="20" spans="1:44" ht="15" customHeight="1" thickBot="1" x14ac:dyDescent="0.3">
      <c r="A20" s="5" t="s">
        <v>0</v>
      </c>
      <c r="B20" s="42">
        <f>B19+C19</f>
        <v>33117130</v>
      </c>
      <c r="C20" s="43"/>
      <c r="D20" s="42">
        <f>D19+E19</f>
        <v>12914190</v>
      </c>
      <c r="E20" s="43"/>
      <c r="F20" s="42">
        <f>F19+G19</f>
        <v>0</v>
      </c>
      <c r="G20" s="43"/>
      <c r="H20" s="42">
        <f>H19+I19</f>
        <v>14376619.999999998</v>
      </c>
      <c r="I20" s="43"/>
      <c r="J20" s="42">
        <f>J19+K19</f>
        <v>0</v>
      </c>
      <c r="K20" s="43"/>
      <c r="L20" s="42">
        <f>L19+M19</f>
        <v>60407940</v>
      </c>
      <c r="M20" s="46"/>
      <c r="N20" s="22">
        <f>B20+D20+F20+H20+J20</f>
        <v>60407940</v>
      </c>
      <c r="P20" s="5" t="s">
        <v>0</v>
      </c>
      <c r="Q20" s="42">
        <f>Q19+R19</f>
        <v>7354</v>
      </c>
      <c r="R20" s="43"/>
      <c r="S20" s="42">
        <f>S19+T19</f>
        <v>1278</v>
      </c>
      <c r="T20" s="43"/>
      <c r="U20" s="42">
        <f>U19+V19</f>
        <v>0</v>
      </c>
      <c r="V20" s="43"/>
      <c r="W20" s="42">
        <f>W19+X19</f>
        <v>3934</v>
      </c>
      <c r="X20" s="43"/>
      <c r="Y20" s="42">
        <f>Y19+Z19</f>
        <v>556</v>
      </c>
      <c r="Z20" s="43"/>
      <c r="AA20" s="42">
        <f>AA19+AB19</f>
        <v>13122</v>
      </c>
      <c r="AB20" s="43"/>
      <c r="AC20" s="23">
        <f>Q20+S20+U20+W20+Y20</f>
        <v>13122</v>
      </c>
      <c r="AE20" s="5" t="s">
        <v>0</v>
      </c>
      <c r="AF20" s="44">
        <f>IFERROR(B20/Q20,"N.A.")</f>
        <v>4503.2812075061192</v>
      </c>
      <c r="AG20" s="45"/>
      <c r="AH20" s="44">
        <f>IFERROR(D20/S20,"N.A.")</f>
        <v>10105</v>
      </c>
      <c r="AI20" s="45"/>
      <c r="AJ20" s="44" t="str">
        <f>IFERROR(F20/U20,"N.A.")</f>
        <v>N.A.</v>
      </c>
      <c r="AK20" s="45"/>
      <c r="AL20" s="44">
        <f>IFERROR(H20/W20,"N.A.")</f>
        <v>3654.4534824605994</v>
      </c>
      <c r="AM20" s="45"/>
      <c r="AN20" s="44">
        <f>IFERROR(J20/Y20,"N.A.")</f>
        <v>0</v>
      </c>
      <c r="AO20" s="45"/>
      <c r="AP20" s="44">
        <f>IFERROR(L20/AA20,"N.A.")</f>
        <v>4603.5619570187473</v>
      </c>
      <c r="AQ20" s="45"/>
      <c r="AR20" s="16">
        <f>IFERROR(N20/AC20, "N.A.")</f>
        <v>4603.5619570187473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3721650</v>
      </c>
      <c r="C27" s="2"/>
      <c r="D27" s="2"/>
      <c r="E27" s="2"/>
      <c r="F27" s="2"/>
      <c r="G27" s="2"/>
      <c r="H27" s="2">
        <v>13181220.000000002</v>
      </c>
      <c r="I27" s="2"/>
      <c r="J27" s="2"/>
      <c r="K27" s="2"/>
      <c r="L27" s="1">
        <f>B27+D27+F27+H27+J27</f>
        <v>16902870</v>
      </c>
      <c r="M27" s="13">
        <f>C27+E27+G27+I27+K27</f>
        <v>0</v>
      </c>
      <c r="N27" s="14">
        <f>L27+M27</f>
        <v>16902870</v>
      </c>
      <c r="P27" s="3" t="s">
        <v>12</v>
      </c>
      <c r="Q27" s="2">
        <v>1133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2266</v>
      </c>
      <c r="X27" s="2">
        <v>0</v>
      </c>
      <c r="Y27" s="2">
        <v>0</v>
      </c>
      <c r="Z27" s="2">
        <v>0</v>
      </c>
      <c r="AA27" s="1">
        <f>Q27+S27+U27+W27+Y27</f>
        <v>3399</v>
      </c>
      <c r="AB27" s="13">
        <f>R27+T27+V27+X27+Z27</f>
        <v>0</v>
      </c>
      <c r="AC27" s="14">
        <f>AA27+AB27</f>
        <v>3399</v>
      </c>
      <c r="AE27" s="3" t="s">
        <v>12</v>
      </c>
      <c r="AF27" s="2">
        <f>IFERROR(B27/Q27, "N.A.")</f>
        <v>3284.7749338040599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5816.954986760813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4972.8949691085618</v>
      </c>
      <c r="AQ27" s="13" t="str">
        <f t="shared" si="15"/>
        <v>N.A.</v>
      </c>
      <c r="AR27" s="14">
        <f t="shared" si="15"/>
        <v>4972.8949691085618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7502449.9999999991</v>
      </c>
      <c r="C29" s="2">
        <v>8367800</v>
      </c>
      <c r="D29" s="2">
        <v>12914190</v>
      </c>
      <c r="E29" s="2"/>
      <c r="F29" s="2"/>
      <c r="G29" s="2"/>
      <c r="H29" s="2"/>
      <c r="I29" s="2"/>
      <c r="J29" s="2"/>
      <c r="K29" s="2"/>
      <c r="L29" s="1">
        <f t="shared" si="16"/>
        <v>20416640</v>
      </c>
      <c r="M29" s="13">
        <f t="shared" si="16"/>
        <v>8367800</v>
      </c>
      <c r="N29" s="14">
        <f t="shared" si="17"/>
        <v>28784440</v>
      </c>
      <c r="P29" s="3" t="s">
        <v>14</v>
      </c>
      <c r="Q29" s="2">
        <v>2266</v>
      </c>
      <c r="R29" s="2">
        <v>1112</v>
      </c>
      <c r="S29" s="2">
        <v>1278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3544</v>
      </c>
      <c r="AB29" s="13">
        <f t="shared" si="18"/>
        <v>1112</v>
      </c>
      <c r="AC29" s="14">
        <f t="shared" si="19"/>
        <v>4656</v>
      </c>
      <c r="AE29" s="3" t="s">
        <v>14</v>
      </c>
      <c r="AF29" s="2">
        <f t="shared" si="20"/>
        <v>3310.8781994704323</v>
      </c>
      <c r="AG29" s="2">
        <f t="shared" si="15"/>
        <v>7525</v>
      </c>
      <c r="AH29" s="2">
        <f t="shared" si="15"/>
        <v>10105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5760.9029345372464</v>
      </c>
      <c r="AQ29" s="13">
        <f t="shared" si="15"/>
        <v>7525</v>
      </c>
      <c r="AR29" s="14">
        <f t="shared" si="15"/>
        <v>6182.2250859106525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11224100</v>
      </c>
      <c r="C31" s="2">
        <v>8367800</v>
      </c>
      <c r="D31" s="2">
        <v>12914190</v>
      </c>
      <c r="E31" s="2"/>
      <c r="F31" s="2"/>
      <c r="G31" s="2"/>
      <c r="H31" s="2">
        <v>13181220.000000002</v>
      </c>
      <c r="I31" s="2"/>
      <c r="J31" s="2"/>
      <c r="K31" s="2"/>
      <c r="L31" s="1">
        <f t="shared" ref="L31" si="21">B31+D31+F31+H31+J31</f>
        <v>37319510</v>
      </c>
      <c r="M31" s="13">
        <f t="shared" ref="M31" si="22">C31+E31+G31+I31+K31</f>
        <v>8367800</v>
      </c>
      <c r="N31" s="21">
        <f t="shared" ref="N31" si="23">L31+M31</f>
        <v>45687310</v>
      </c>
      <c r="P31" s="4" t="s">
        <v>16</v>
      </c>
      <c r="Q31" s="2">
        <v>3399</v>
      </c>
      <c r="R31" s="2">
        <v>1112</v>
      </c>
      <c r="S31" s="2">
        <v>1278</v>
      </c>
      <c r="T31" s="2">
        <v>0</v>
      </c>
      <c r="U31" s="2">
        <v>0</v>
      </c>
      <c r="V31" s="2">
        <v>0</v>
      </c>
      <c r="W31" s="2">
        <v>2266</v>
      </c>
      <c r="X31" s="2">
        <v>0</v>
      </c>
      <c r="Y31" s="2">
        <v>0</v>
      </c>
      <c r="Z31" s="2">
        <v>0</v>
      </c>
      <c r="AA31" s="1">
        <f t="shared" ref="AA31" si="24">Q31+S31+U31+W31+Y31</f>
        <v>6943</v>
      </c>
      <c r="AB31" s="13">
        <f t="shared" ref="AB31" si="25">R31+T31+V31+X31+Z31</f>
        <v>1112</v>
      </c>
      <c r="AC31" s="14">
        <f t="shared" ref="AC31" si="26">AA31+AB31</f>
        <v>8055</v>
      </c>
      <c r="AE31" s="4" t="s">
        <v>16</v>
      </c>
      <c r="AF31" s="2">
        <f t="shared" si="20"/>
        <v>3302.1771109149749</v>
      </c>
      <c r="AG31" s="2">
        <f t="shared" si="15"/>
        <v>7525</v>
      </c>
      <c r="AH31" s="2">
        <f t="shared" si="15"/>
        <v>10105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5816.954986760813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5375.127466513035</v>
      </c>
      <c r="AQ31" s="13">
        <f t="shared" ref="AQ31" si="28">IFERROR(M31/AB31, "N.A.")</f>
        <v>7525</v>
      </c>
      <c r="AR31" s="14">
        <f t="shared" ref="AR31" si="29">IFERROR(N31/AC31, "N.A.")</f>
        <v>5671.9193047796398</v>
      </c>
    </row>
    <row r="32" spans="1:44" ht="15" customHeight="1" thickBot="1" x14ac:dyDescent="0.3">
      <c r="A32" s="5" t="s">
        <v>0</v>
      </c>
      <c r="B32" s="42">
        <f>B31+C31</f>
        <v>19591900</v>
      </c>
      <c r="C32" s="43"/>
      <c r="D32" s="42">
        <f>D31+E31</f>
        <v>12914190</v>
      </c>
      <c r="E32" s="43"/>
      <c r="F32" s="42">
        <f>F31+G31</f>
        <v>0</v>
      </c>
      <c r="G32" s="43"/>
      <c r="H32" s="42">
        <f>H31+I31</f>
        <v>13181220.000000002</v>
      </c>
      <c r="I32" s="43"/>
      <c r="J32" s="42">
        <f>J31+K31</f>
        <v>0</v>
      </c>
      <c r="K32" s="43"/>
      <c r="L32" s="42">
        <f>L31+M31</f>
        <v>45687310</v>
      </c>
      <c r="M32" s="46"/>
      <c r="N32" s="22">
        <f>B32+D32+F32+H32+J32</f>
        <v>45687310</v>
      </c>
      <c r="P32" s="5" t="s">
        <v>0</v>
      </c>
      <c r="Q32" s="42">
        <f>Q31+R31</f>
        <v>4511</v>
      </c>
      <c r="R32" s="43"/>
      <c r="S32" s="42">
        <f>S31+T31</f>
        <v>1278</v>
      </c>
      <c r="T32" s="43"/>
      <c r="U32" s="42">
        <f>U31+V31</f>
        <v>0</v>
      </c>
      <c r="V32" s="43"/>
      <c r="W32" s="42">
        <f>W31+X31</f>
        <v>2266</v>
      </c>
      <c r="X32" s="43"/>
      <c r="Y32" s="42">
        <f>Y31+Z31</f>
        <v>0</v>
      </c>
      <c r="Z32" s="43"/>
      <c r="AA32" s="42">
        <f>AA31+AB31</f>
        <v>8055</v>
      </c>
      <c r="AB32" s="43"/>
      <c r="AC32" s="23">
        <f>Q32+S32+U32+W32+Y32</f>
        <v>8055</v>
      </c>
      <c r="AE32" s="5" t="s">
        <v>0</v>
      </c>
      <c r="AF32" s="44">
        <f>IFERROR(B32/Q32,"N.A.")</f>
        <v>4343.1389935712705</v>
      </c>
      <c r="AG32" s="45"/>
      <c r="AH32" s="44">
        <f>IFERROR(D32/S32,"N.A.")</f>
        <v>10105</v>
      </c>
      <c r="AI32" s="45"/>
      <c r="AJ32" s="44" t="str">
        <f>IFERROR(F32/U32,"N.A.")</f>
        <v>N.A.</v>
      </c>
      <c r="AK32" s="45"/>
      <c r="AL32" s="44">
        <f>IFERROR(H32/W32,"N.A.")</f>
        <v>5816.954986760813</v>
      </c>
      <c r="AM32" s="45"/>
      <c r="AN32" s="44" t="str">
        <f>IFERROR(J32/Y32,"N.A.")</f>
        <v>N.A.</v>
      </c>
      <c r="AO32" s="45"/>
      <c r="AP32" s="44">
        <f>IFERROR(L32/AA32,"N.A.")</f>
        <v>5671.9193047796398</v>
      </c>
      <c r="AQ32" s="45"/>
      <c r="AR32" s="16">
        <f>IFERROR(N32/AC32, "N.A.")</f>
        <v>5671.9193047796398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1195400.0000000002</v>
      </c>
      <c r="I39" s="2"/>
      <c r="J39" s="2"/>
      <c r="K39" s="2"/>
      <c r="L39" s="1">
        <f>B39+D39+F39+H39+J39</f>
        <v>1195400.0000000002</v>
      </c>
      <c r="M39" s="13">
        <f>C39+E39+G39+I39+K39</f>
        <v>0</v>
      </c>
      <c r="N39" s="14">
        <f>L39+M39</f>
        <v>1195400.0000000002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1668</v>
      </c>
      <c r="X39" s="2">
        <v>0</v>
      </c>
      <c r="Y39" s="2">
        <v>0</v>
      </c>
      <c r="Z39" s="2">
        <v>0</v>
      </c>
      <c r="AA39" s="1">
        <f>Q39+S39+U39+W39+Y39</f>
        <v>1668</v>
      </c>
      <c r="AB39" s="13">
        <f>R39+T39+V39+X39+Z39</f>
        <v>0</v>
      </c>
      <c r="AC39" s="14">
        <f>AA39+AB39</f>
        <v>1668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716.66666666666686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716.66666666666686</v>
      </c>
      <c r="AQ39" s="13" t="str">
        <f t="shared" si="30"/>
        <v>N.A.</v>
      </c>
      <c r="AR39" s="14">
        <f t="shared" si="30"/>
        <v>716.66666666666686</v>
      </c>
    </row>
    <row r="40" spans="1:44" ht="15" customHeight="1" thickBot="1" x14ac:dyDescent="0.3">
      <c r="A40" s="3" t="s">
        <v>13</v>
      </c>
      <c r="B40" s="2">
        <v>4465980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4465980</v>
      </c>
      <c r="M40" s="13">
        <f t="shared" si="31"/>
        <v>0</v>
      </c>
      <c r="N40" s="14">
        <f t="shared" ref="N40:N42" si="32">L40+M40</f>
        <v>4465980</v>
      </c>
      <c r="P40" s="3" t="s">
        <v>13</v>
      </c>
      <c r="Q40" s="2">
        <v>577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577</v>
      </c>
      <c r="AB40" s="13">
        <f t="shared" si="33"/>
        <v>0</v>
      </c>
      <c r="AC40" s="14">
        <f t="shared" ref="AC40:AC42" si="34">AA40+AB40</f>
        <v>577</v>
      </c>
      <c r="AE40" s="3" t="s">
        <v>13</v>
      </c>
      <c r="AF40" s="2">
        <f t="shared" ref="AF40:AF43" si="35">IFERROR(B40/Q40, "N.A.")</f>
        <v>7740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7740</v>
      </c>
      <c r="AQ40" s="13" t="str">
        <f t="shared" si="30"/>
        <v>N.A.</v>
      </c>
      <c r="AR40" s="14">
        <f t="shared" si="30"/>
        <v>7740</v>
      </c>
    </row>
    <row r="41" spans="1:44" ht="15" customHeight="1" thickBot="1" x14ac:dyDescent="0.3">
      <c r="A41" s="3" t="s">
        <v>14</v>
      </c>
      <c r="B41" s="2">
        <v>3721650</v>
      </c>
      <c r="C41" s="2">
        <v>5337600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3721650</v>
      </c>
      <c r="M41" s="13">
        <f t="shared" si="31"/>
        <v>5337600</v>
      </c>
      <c r="N41" s="14">
        <f t="shared" si="32"/>
        <v>9059250</v>
      </c>
      <c r="P41" s="3" t="s">
        <v>14</v>
      </c>
      <c r="Q41" s="2">
        <v>577</v>
      </c>
      <c r="R41" s="2">
        <v>1689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556</v>
      </c>
      <c r="Z41" s="2">
        <v>0</v>
      </c>
      <c r="AA41" s="1">
        <f t="shared" si="33"/>
        <v>1133</v>
      </c>
      <c r="AB41" s="13">
        <f t="shared" si="33"/>
        <v>1689</v>
      </c>
      <c r="AC41" s="14">
        <f t="shared" si="34"/>
        <v>2822</v>
      </c>
      <c r="AE41" s="3" t="s">
        <v>14</v>
      </c>
      <c r="AF41" s="2">
        <f t="shared" si="35"/>
        <v>6450</v>
      </c>
      <c r="AG41" s="2">
        <f t="shared" si="30"/>
        <v>3160.2131438721135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3284.7749338040599</v>
      </c>
      <c r="AQ41" s="13">
        <f t="shared" si="30"/>
        <v>3160.2131438721135</v>
      </c>
      <c r="AR41" s="14">
        <f t="shared" si="30"/>
        <v>3210.2232459248758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8187630</v>
      </c>
      <c r="C43" s="2">
        <v>5337600</v>
      </c>
      <c r="D43" s="2"/>
      <c r="E43" s="2"/>
      <c r="F43" s="2"/>
      <c r="G43" s="2"/>
      <c r="H43" s="2">
        <v>1195400.0000000002</v>
      </c>
      <c r="I43" s="2"/>
      <c r="J43" s="2">
        <v>0</v>
      </c>
      <c r="K43" s="2"/>
      <c r="L43" s="1">
        <f t="shared" ref="L43" si="36">B43+D43+F43+H43+J43</f>
        <v>9383030</v>
      </c>
      <c r="M43" s="13">
        <f t="shared" ref="M43" si="37">C43+E43+G43+I43+K43</f>
        <v>5337600</v>
      </c>
      <c r="N43" s="21">
        <f t="shared" ref="N43" si="38">L43+M43</f>
        <v>14720630</v>
      </c>
      <c r="P43" s="4" t="s">
        <v>16</v>
      </c>
      <c r="Q43" s="2">
        <v>1154</v>
      </c>
      <c r="R43" s="2">
        <v>1689</v>
      </c>
      <c r="S43" s="2">
        <v>0</v>
      </c>
      <c r="T43" s="2">
        <v>0</v>
      </c>
      <c r="U43" s="2">
        <v>0</v>
      </c>
      <c r="V43" s="2">
        <v>0</v>
      </c>
      <c r="W43" s="2">
        <v>1668</v>
      </c>
      <c r="X43" s="2">
        <v>0</v>
      </c>
      <c r="Y43" s="2">
        <v>556</v>
      </c>
      <c r="Z43" s="2">
        <v>0</v>
      </c>
      <c r="AA43" s="1">
        <f t="shared" ref="AA43" si="39">Q43+S43+U43+W43+Y43</f>
        <v>3378</v>
      </c>
      <c r="AB43" s="13">
        <f t="shared" ref="AB43" si="40">R43+T43+V43+X43+Z43</f>
        <v>1689</v>
      </c>
      <c r="AC43" s="21">
        <f t="shared" ref="AC43" si="41">AA43+AB43</f>
        <v>5067</v>
      </c>
      <c r="AE43" s="4" t="s">
        <v>16</v>
      </c>
      <c r="AF43" s="2">
        <f t="shared" si="35"/>
        <v>7095</v>
      </c>
      <c r="AG43" s="2">
        <f t="shared" si="30"/>
        <v>3160.2131438721135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716.66666666666686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2777.687981053878</v>
      </c>
      <c r="AQ43" s="13">
        <f t="shared" ref="AQ43" si="43">IFERROR(M43/AB43, "N.A.")</f>
        <v>3160.2131438721135</v>
      </c>
      <c r="AR43" s="14">
        <f t="shared" ref="AR43" si="44">IFERROR(N43/AC43, "N.A.")</f>
        <v>2905.1963686599565</v>
      </c>
    </row>
    <row r="44" spans="1:44" ht="15" customHeight="1" thickBot="1" x14ac:dyDescent="0.3">
      <c r="A44" s="5" t="s">
        <v>0</v>
      </c>
      <c r="B44" s="42">
        <f>B43+C43</f>
        <v>13525230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1195400.0000000002</v>
      </c>
      <c r="I44" s="43"/>
      <c r="J44" s="42">
        <f>J43+K43</f>
        <v>0</v>
      </c>
      <c r="K44" s="43"/>
      <c r="L44" s="42">
        <f>L43+M43</f>
        <v>14720630</v>
      </c>
      <c r="M44" s="46"/>
      <c r="N44" s="22">
        <f>B44+D44+F44+H44+J44</f>
        <v>14720630</v>
      </c>
      <c r="P44" s="5" t="s">
        <v>0</v>
      </c>
      <c r="Q44" s="42">
        <f>Q43+R43</f>
        <v>2843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1668</v>
      </c>
      <c r="X44" s="43"/>
      <c r="Y44" s="42">
        <f>Y43+Z43</f>
        <v>556</v>
      </c>
      <c r="Z44" s="43"/>
      <c r="AA44" s="42">
        <f>AA43+AB43</f>
        <v>5067</v>
      </c>
      <c r="AB44" s="46"/>
      <c r="AC44" s="22">
        <f>Q44+S44+U44+W44+Y44</f>
        <v>5067</v>
      </c>
      <c r="AE44" s="5" t="s">
        <v>0</v>
      </c>
      <c r="AF44" s="44">
        <f>IFERROR(B44/Q44,"N.A.")</f>
        <v>4757.379528666901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716.66666666666686</v>
      </c>
      <c r="AM44" s="45"/>
      <c r="AN44" s="44">
        <f>IFERROR(J44/Y44,"N.A.")</f>
        <v>0</v>
      </c>
      <c r="AO44" s="45"/>
      <c r="AP44" s="44">
        <f>IFERROR(L44/AA44,"N.A.")</f>
        <v>2905.1963686599565</v>
      </c>
      <c r="AQ44" s="45"/>
      <c r="AR44" s="16">
        <f>IFERROR(N44/AC44, "N.A.")</f>
        <v>2905.1963686599565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66143365.999999948</v>
      </c>
      <c r="C15" s="2"/>
      <c r="D15" s="2">
        <v>3785677</v>
      </c>
      <c r="E15" s="2"/>
      <c r="F15" s="2">
        <v>14696540</v>
      </c>
      <c r="G15" s="2"/>
      <c r="H15" s="2">
        <v>70312426</v>
      </c>
      <c r="I15" s="2"/>
      <c r="J15" s="2">
        <v>0</v>
      </c>
      <c r="K15" s="2"/>
      <c r="L15" s="1">
        <f>B15+D15+F15+H15+J15</f>
        <v>154938008.99999994</v>
      </c>
      <c r="M15" s="13">
        <f>C15+E15+G15+I15+K15</f>
        <v>0</v>
      </c>
      <c r="N15" s="14">
        <f>L15+M15</f>
        <v>154938008.99999994</v>
      </c>
      <c r="P15" s="3" t="s">
        <v>12</v>
      </c>
      <c r="Q15" s="2">
        <v>13660</v>
      </c>
      <c r="R15" s="2">
        <v>0</v>
      </c>
      <c r="S15" s="2">
        <v>1440</v>
      </c>
      <c r="T15" s="2">
        <v>0</v>
      </c>
      <c r="U15" s="2">
        <v>1513</v>
      </c>
      <c r="V15" s="2">
        <v>0</v>
      </c>
      <c r="W15" s="2">
        <v>21111</v>
      </c>
      <c r="X15" s="2">
        <v>0</v>
      </c>
      <c r="Y15" s="2">
        <v>1941</v>
      </c>
      <c r="Z15" s="2">
        <v>0</v>
      </c>
      <c r="AA15" s="1">
        <f>Q15+S15+U15+W15+Y15</f>
        <v>39665</v>
      </c>
      <c r="AB15" s="13">
        <f>R15+T15+V15+X15+Z15</f>
        <v>0</v>
      </c>
      <c r="AC15" s="14">
        <f>AA15+AB15</f>
        <v>39665</v>
      </c>
      <c r="AE15" s="3" t="s">
        <v>12</v>
      </c>
      <c r="AF15" s="2">
        <f>IFERROR(B15/Q15, "N.A.")</f>
        <v>4842.1204978038031</v>
      </c>
      <c r="AG15" s="2" t="str">
        <f t="shared" ref="AG15:AR19" si="0">IFERROR(C15/R15, "N.A.")</f>
        <v>N.A.</v>
      </c>
      <c r="AH15" s="2">
        <f t="shared" si="0"/>
        <v>2628.942361111111</v>
      </c>
      <c r="AI15" s="2" t="str">
        <f t="shared" si="0"/>
        <v>N.A.</v>
      </c>
      <c r="AJ15" s="2">
        <f t="shared" si="0"/>
        <v>9713.5095836087239</v>
      </c>
      <c r="AK15" s="2" t="str">
        <f t="shared" si="0"/>
        <v>N.A.</v>
      </c>
      <c r="AL15" s="2">
        <f t="shared" si="0"/>
        <v>3330.6061295059449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3906.1643514433363</v>
      </c>
      <c r="AQ15" s="13" t="str">
        <f t="shared" si="0"/>
        <v>N.A.</v>
      </c>
      <c r="AR15" s="14">
        <f t="shared" si="0"/>
        <v>3906.1643514433363</v>
      </c>
    </row>
    <row r="16" spans="1:44" ht="15" customHeight="1" thickBot="1" x14ac:dyDescent="0.3">
      <c r="A16" s="3" t="s">
        <v>13</v>
      </c>
      <c r="B16" s="2">
        <v>24390460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24390460</v>
      </c>
      <c r="M16" s="13">
        <f t="shared" si="1"/>
        <v>0</v>
      </c>
      <c r="N16" s="14">
        <f t="shared" ref="N16:N18" si="2">L16+M16</f>
        <v>24390460</v>
      </c>
      <c r="P16" s="3" t="s">
        <v>13</v>
      </c>
      <c r="Q16" s="2">
        <v>6196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6196</v>
      </c>
      <c r="AB16" s="13">
        <f t="shared" si="3"/>
        <v>0</v>
      </c>
      <c r="AC16" s="14">
        <f t="shared" ref="AC16:AC18" si="4">AA16+AB16</f>
        <v>6196</v>
      </c>
      <c r="AE16" s="3" t="s">
        <v>13</v>
      </c>
      <c r="AF16" s="2">
        <f t="shared" ref="AF16:AF19" si="5">IFERROR(B16/Q16, "N.A.")</f>
        <v>3936.4848289218853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3936.4848289218853</v>
      </c>
      <c r="AQ16" s="13" t="str">
        <f t="shared" si="0"/>
        <v>N.A.</v>
      </c>
      <c r="AR16" s="14">
        <f t="shared" si="0"/>
        <v>3936.4848289218853</v>
      </c>
    </row>
    <row r="17" spans="1:44" ht="15" customHeight="1" thickBot="1" x14ac:dyDescent="0.3">
      <c r="A17" s="3" t="s">
        <v>14</v>
      </c>
      <c r="B17" s="2">
        <v>132762105.00000003</v>
      </c>
      <c r="C17" s="2">
        <v>358274168</v>
      </c>
      <c r="D17" s="2">
        <v>8009850</v>
      </c>
      <c r="E17" s="2">
        <v>2760000</v>
      </c>
      <c r="F17" s="2"/>
      <c r="G17" s="2">
        <v>92514759.99999997</v>
      </c>
      <c r="H17" s="2"/>
      <c r="I17" s="2">
        <v>53606830.000000007</v>
      </c>
      <c r="J17" s="2">
        <v>0</v>
      </c>
      <c r="K17" s="2"/>
      <c r="L17" s="1">
        <f t="shared" si="1"/>
        <v>140771955.00000003</v>
      </c>
      <c r="M17" s="13">
        <f t="shared" si="1"/>
        <v>507155758</v>
      </c>
      <c r="N17" s="14">
        <f t="shared" si="2"/>
        <v>647927713</v>
      </c>
      <c r="P17" s="3" t="s">
        <v>14</v>
      </c>
      <c r="Q17" s="2">
        <v>23783</v>
      </c>
      <c r="R17" s="2">
        <v>50242</v>
      </c>
      <c r="S17" s="2">
        <v>1311</v>
      </c>
      <c r="T17" s="2">
        <v>460</v>
      </c>
      <c r="U17" s="2">
        <v>0</v>
      </c>
      <c r="V17" s="2">
        <v>3681</v>
      </c>
      <c r="W17" s="2">
        <v>0</v>
      </c>
      <c r="X17" s="2">
        <v>4383</v>
      </c>
      <c r="Y17" s="2">
        <v>1102</v>
      </c>
      <c r="Z17" s="2">
        <v>0</v>
      </c>
      <c r="AA17" s="1">
        <f t="shared" si="3"/>
        <v>26196</v>
      </c>
      <c r="AB17" s="13">
        <f t="shared" si="3"/>
        <v>58766</v>
      </c>
      <c r="AC17" s="14">
        <f t="shared" si="4"/>
        <v>84962</v>
      </c>
      <c r="AE17" s="3" t="s">
        <v>14</v>
      </c>
      <c r="AF17" s="2">
        <f t="shared" si="5"/>
        <v>5582.227010890133</v>
      </c>
      <c r="AG17" s="2">
        <f t="shared" si="0"/>
        <v>7130.9694677759644</v>
      </c>
      <c r="AH17" s="2">
        <f t="shared" si="0"/>
        <v>6109.7254004576662</v>
      </c>
      <c r="AI17" s="2">
        <f t="shared" si="0"/>
        <v>6000</v>
      </c>
      <c r="AJ17" s="2" t="str">
        <f t="shared" si="0"/>
        <v>N.A.</v>
      </c>
      <c r="AK17" s="2">
        <f t="shared" si="0"/>
        <v>25133.05080141265</v>
      </c>
      <c r="AL17" s="2" t="str">
        <f t="shared" si="0"/>
        <v>N.A.</v>
      </c>
      <c r="AM17" s="2">
        <f t="shared" si="0"/>
        <v>12230.625142596396</v>
      </c>
      <c r="AN17" s="2">
        <f t="shared" si="0"/>
        <v>0</v>
      </c>
      <c r="AO17" s="2" t="str">
        <f t="shared" si="0"/>
        <v>N.A.</v>
      </c>
      <c r="AP17" s="15">
        <f t="shared" si="0"/>
        <v>5373.7958085203863</v>
      </c>
      <c r="AQ17" s="13">
        <f t="shared" si="0"/>
        <v>8630.0881121737057</v>
      </c>
      <c r="AR17" s="14">
        <f t="shared" si="0"/>
        <v>7626.0882865280946</v>
      </c>
    </row>
    <row r="18" spans="1:44" ht="15" customHeight="1" thickBot="1" x14ac:dyDescent="0.3">
      <c r="A18" s="3" t="s">
        <v>15</v>
      </c>
      <c r="B18" s="2">
        <v>8848930</v>
      </c>
      <c r="C18" s="2"/>
      <c r="D18" s="2">
        <v>0</v>
      </c>
      <c r="E18" s="2"/>
      <c r="F18" s="2"/>
      <c r="G18" s="2">
        <v>5765666</v>
      </c>
      <c r="H18" s="2">
        <v>5122809</v>
      </c>
      <c r="I18" s="2"/>
      <c r="J18" s="2">
        <v>0</v>
      </c>
      <c r="K18" s="2"/>
      <c r="L18" s="1">
        <f t="shared" si="1"/>
        <v>13971739</v>
      </c>
      <c r="M18" s="13">
        <f t="shared" si="1"/>
        <v>5765666</v>
      </c>
      <c r="N18" s="14">
        <f t="shared" si="2"/>
        <v>19737405</v>
      </c>
      <c r="P18" s="3" t="s">
        <v>15</v>
      </c>
      <c r="Q18" s="2">
        <v>2832</v>
      </c>
      <c r="R18" s="2">
        <v>0</v>
      </c>
      <c r="S18" s="2">
        <v>322</v>
      </c>
      <c r="T18" s="2">
        <v>0</v>
      </c>
      <c r="U18" s="2">
        <v>0</v>
      </c>
      <c r="V18" s="2">
        <v>1685</v>
      </c>
      <c r="W18" s="2">
        <v>5888</v>
      </c>
      <c r="X18" s="2">
        <v>0</v>
      </c>
      <c r="Y18" s="2">
        <v>470</v>
      </c>
      <c r="Z18" s="2">
        <v>0</v>
      </c>
      <c r="AA18" s="1">
        <f t="shared" si="3"/>
        <v>9512</v>
      </c>
      <c r="AB18" s="13">
        <f t="shared" si="3"/>
        <v>1685</v>
      </c>
      <c r="AC18" s="21">
        <f t="shared" si="4"/>
        <v>11197</v>
      </c>
      <c r="AE18" s="3" t="s">
        <v>15</v>
      </c>
      <c r="AF18" s="2">
        <f t="shared" si="5"/>
        <v>3124.6221751412431</v>
      </c>
      <c r="AG18" s="2" t="str">
        <f t="shared" si="0"/>
        <v>N.A.</v>
      </c>
      <c r="AH18" s="2">
        <f t="shared" si="0"/>
        <v>0</v>
      </c>
      <c r="AI18" s="2" t="str">
        <f t="shared" si="0"/>
        <v>N.A.</v>
      </c>
      <c r="AJ18" s="2" t="str">
        <f t="shared" si="0"/>
        <v>N.A.</v>
      </c>
      <c r="AK18" s="2">
        <f t="shared" si="0"/>
        <v>3421.7602373887239</v>
      </c>
      <c r="AL18" s="2">
        <f t="shared" si="0"/>
        <v>870.04228940217388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1468.8539739276703</v>
      </c>
      <c r="AQ18" s="13">
        <f t="shared" si="0"/>
        <v>3421.7602373887239</v>
      </c>
      <c r="AR18" s="14">
        <f t="shared" si="0"/>
        <v>1762.7404661963026</v>
      </c>
    </row>
    <row r="19" spans="1:44" ht="15" customHeight="1" thickBot="1" x14ac:dyDescent="0.3">
      <c r="A19" s="4" t="s">
        <v>16</v>
      </c>
      <c r="B19" s="2">
        <v>232144860.99999994</v>
      </c>
      <c r="C19" s="2">
        <v>358274168</v>
      </c>
      <c r="D19" s="2">
        <v>11795527</v>
      </c>
      <c r="E19" s="2">
        <v>2760000</v>
      </c>
      <c r="F19" s="2">
        <v>14696540</v>
      </c>
      <c r="G19" s="2">
        <v>98280426</v>
      </c>
      <c r="H19" s="2">
        <v>75435235</v>
      </c>
      <c r="I19" s="2">
        <v>53606830.000000007</v>
      </c>
      <c r="J19" s="2">
        <v>0</v>
      </c>
      <c r="K19" s="2"/>
      <c r="L19" s="1">
        <f t="shared" ref="L19" si="6">B19+D19+F19+H19+J19</f>
        <v>334072162.99999994</v>
      </c>
      <c r="M19" s="13">
        <f t="shared" ref="M19" si="7">C19+E19+G19+I19+K19</f>
        <v>512921424</v>
      </c>
      <c r="N19" s="21">
        <f t="shared" ref="N19" si="8">L19+M19</f>
        <v>846993587</v>
      </c>
      <c r="P19" s="4" t="s">
        <v>16</v>
      </c>
      <c r="Q19" s="2">
        <v>46471</v>
      </c>
      <c r="R19" s="2">
        <v>50242</v>
      </c>
      <c r="S19" s="2">
        <v>3073</v>
      </c>
      <c r="T19" s="2">
        <v>460</v>
      </c>
      <c r="U19" s="2">
        <v>1513</v>
      </c>
      <c r="V19" s="2">
        <v>5366</v>
      </c>
      <c r="W19" s="2">
        <v>26999</v>
      </c>
      <c r="X19" s="2">
        <v>4383</v>
      </c>
      <c r="Y19" s="2">
        <v>3513</v>
      </c>
      <c r="Z19" s="2">
        <v>0</v>
      </c>
      <c r="AA19" s="1">
        <f t="shared" ref="AA19" si="9">Q19+S19+U19+W19+Y19</f>
        <v>81569</v>
      </c>
      <c r="AB19" s="13">
        <f t="shared" ref="AB19" si="10">R19+T19+V19+X19+Z19</f>
        <v>60451</v>
      </c>
      <c r="AC19" s="14">
        <f t="shared" ref="AC19" si="11">AA19+AB19</f>
        <v>142020</v>
      </c>
      <c r="AE19" s="4" t="s">
        <v>16</v>
      </c>
      <c r="AF19" s="2">
        <f t="shared" si="5"/>
        <v>4995.4780615867949</v>
      </c>
      <c r="AG19" s="2">
        <f t="shared" si="0"/>
        <v>7130.9694677759644</v>
      </c>
      <c r="AH19" s="2">
        <f t="shared" si="0"/>
        <v>3838.4402863651153</v>
      </c>
      <c r="AI19" s="2">
        <f t="shared" si="0"/>
        <v>6000</v>
      </c>
      <c r="AJ19" s="2">
        <f t="shared" si="0"/>
        <v>9713.5095836087239</v>
      </c>
      <c r="AK19" s="2">
        <f t="shared" si="0"/>
        <v>18315.398061871041</v>
      </c>
      <c r="AL19" s="2">
        <f t="shared" si="0"/>
        <v>2794.0010741138562</v>
      </c>
      <c r="AM19" s="2">
        <f t="shared" si="0"/>
        <v>12230.625142596396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4095.577523323811</v>
      </c>
      <c r="AQ19" s="13">
        <f t="shared" ref="AQ19" si="13">IFERROR(M19/AB19, "N.A.")</f>
        <v>8484.9121437197064</v>
      </c>
      <c r="AR19" s="14">
        <f t="shared" ref="AR19" si="14">IFERROR(N19/AC19, "N.A.")</f>
        <v>5963.9035840022534</v>
      </c>
    </row>
    <row r="20" spans="1:44" ht="15" customHeight="1" thickBot="1" x14ac:dyDescent="0.3">
      <c r="A20" s="5" t="s">
        <v>0</v>
      </c>
      <c r="B20" s="42">
        <f>B19+C19</f>
        <v>590419029</v>
      </c>
      <c r="C20" s="43"/>
      <c r="D20" s="42">
        <f>D19+E19</f>
        <v>14555527</v>
      </c>
      <c r="E20" s="43"/>
      <c r="F20" s="42">
        <f>F19+G19</f>
        <v>112976966</v>
      </c>
      <c r="G20" s="43"/>
      <c r="H20" s="42">
        <f>H19+I19</f>
        <v>129042065</v>
      </c>
      <c r="I20" s="43"/>
      <c r="J20" s="42">
        <f>J19+K19</f>
        <v>0</v>
      </c>
      <c r="K20" s="43"/>
      <c r="L20" s="42">
        <f>L19+M19</f>
        <v>846993587</v>
      </c>
      <c r="M20" s="46"/>
      <c r="N20" s="22">
        <f>B20+D20+F20+H20+J20</f>
        <v>846993587</v>
      </c>
      <c r="P20" s="5" t="s">
        <v>0</v>
      </c>
      <c r="Q20" s="42">
        <f>Q19+R19</f>
        <v>96713</v>
      </c>
      <c r="R20" s="43"/>
      <c r="S20" s="42">
        <f>S19+T19</f>
        <v>3533</v>
      </c>
      <c r="T20" s="43"/>
      <c r="U20" s="42">
        <f>U19+V19</f>
        <v>6879</v>
      </c>
      <c r="V20" s="43"/>
      <c r="W20" s="42">
        <f>W19+X19</f>
        <v>31382</v>
      </c>
      <c r="X20" s="43"/>
      <c r="Y20" s="42">
        <f>Y19+Z19</f>
        <v>3513</v>
      </c>
      <c r="Z20" s="43"/>
      <c r="AA20" s="42">
        <f>AA19+AB19</f>
        <v>142020</v>
      </c>
      <c r="AB20" s="43"/>
      <c r="AC20" s="23">
        <f>Q20+S20+U20+W20+Y20</f>
        <v>142020</v>
      </c>
      <c r="AE20" s="5" t="s">
        <v>0</v>
      </c>
      <c r="AF20" s="44">
        <f>IFERROR(B20/Q20,"N.A.")</f>
        <v>6104.8569375368361</v>
      </c>
      <c r="AG20" s="45"/>
      <c r="AH20" s="44">
        <f>IFERROR(D20/S20,"N.A.")</f>
        <v>4119.8774412680441</v>
      </c>
      <c r="AI20" s="45"/>
      <c r="AJ20" s="44">
        <f>IFERROR(F20/U20,"N.A.")</f>
        <v>16423.457770024714</v>
      </c>
      <c r="AK20" s="45"/>
      <c r="AL20" s="44">
        <f>IFERROR(H20/W20,"N.A.")</f>
        <v>4111.9770887770055</v>
      </c>
      <c r="AM20" s="45"/>
      <c r="AN20" s="44">
        <f>IFERROR(J20/Y20,"N.A.")</f>
        <v>0</v>
      </c>
      <c r="AO20" s="45"/>
      <c r="AP20" s="44">
        <f>IFERROR(L20/AA20,"N.A.")</f>
        <v>5963.9035840022534</v>
      </c>
      <c r="AQ20" s="45"/>
      <c r="AR20" s="16">
        <f>IFERROR(N20/AC20, "N.A.")</f>
        <v>5963.9035840022534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60318070.000000007</v>
      </c>
      <c r="C27" s="2"/>
      <c r="D27" s="2">
        <v>3350388</v>
      </c>
      <c r="E27" s="2"/>
      <c r="F27" s="2">
        <v>14133239.999999996</v>
      </c>
      <c r="G27" s="2"/>
      <c r="H27" s="2">
        <v>52174896.000000015</v>
      </c>
      <c r="I27" s="2"/>
      <c r="J27" s="2">
        <v>0</v>
      </c>
      <c r="K27" s="2"/>
      <c r="L27" s="1">
        <f>B27+D27+F27+H27+J27</f>
        <v>129976594.00000001</v>
      </c>
      <c r="M27" s="13">
        <f>C27+E27+G27+I27+K27</f>
        <v>0</v>
      </c>
      <c r="N27" s="14">
        <f>L27+M27</f>
        <v>129976594.00000001</v>
      </c>
      <c r="P27" s="3" t="s">
        <v>12</v>
      </c>
      <c r="Q27" s="2">
        <v>11511</v>
      </c>
      <c r="R27" s="2">
        <v>0</v>
      </c>
      <c r="S27" s="2">
        <v>944</v>
      </c>
      <c r="T27" s="2">
        <v>0</v>
      </c>
      <c r="U27" s="2">
        <v>804</v>
      </c>
      <c r="V27" s="2">
        <v>0</v>
      </c>
      <c r="W27" s="2">
        <v>11436</v>
      </c>
      <c r="X27" s="2">
        <v>0</v>
      </c>
      <c r="Y27" s="2">
        <v>688</v>
      </c>
      <c r="Z27" s="2">
        <v>0</v>
      </c>
      <c r="AA27" s="1">
        <f>Q27+S27+U27+W27+Y27</f>
        <v>25383</v>
      </c>
      <c r="AB27" s="13">
        <f>R27+T27+V27+X27+Z27</f>
        <v>0</v>
      </c>
      <c r="AC27" s="14">
        <f>AA27+AB27</f>
        <v>25383</v>
      </c>
      <c r="AE27" s="3" t="s">
        <v>12</v>
      </c>
      <c r="AF27" s="2">
        <f>IFERROR(B27/Q27, "N.A.")</f>
        <v>5240.0373555729311</v>
      </c>
      <c r="AG27" s="2" t="str">
        <f t="shared" ref="AG27:AR31" si="15">IFERROR(C27/R27, "N.A.")</f>
        <v>N.A.</v>
      </c>
      <c r="AH27" s="2">
        <f t="shared" si="15"/>
        <v>3549.1398305084745</v>
      </c>
      <c r="AI27" s="2" t="str">
        <f t="shared" si="15"/>
        <v>N.A.</v>
      </c>
      <c r="AJ27" s="2">
        <f t="shared" si="15"/>
        <v>17578.656716417907</v>
      </c>
      <c r="AK27" s="2" t="str">
        <f t="shared" si="15"/>
        <v>N.A.</v>
      </c>
      <c r="AL27" s="2">
        <f t="shared" si="15"/>
        <v>4562.3378803777559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5120.6159240436518</v>
      </c>
      <c r="AQ27" s="13" t="str">
        <f t="shared" si="15"/>
        <v>N.A.</v>
      </c>
      <c r="AR27" s="14">
        <f t="shared" si="15"/>
        <v>5120.6159240436518</v>
      </c>
    </row>
    <row r="28" spans="1:44" ht="15" customHeight="1" thickBot="1" x14ac:dyDescent="0.3">
      <c r="A28" s="3" t="s">
        <v>13</v>
      </c>
      <c r="B28" s="2">
        <v>2256210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2256210</v>
      </c>
      <c r="M28" s="13">
        <f t="shared" si="16"/>
        <v>0</v>
      </c>
      <c r="N28" s="14">
        <f t="shared" ref="N28:N30" si="17">L28+M28</f>
        <v>2256210</v>
      </c>
      <c r="P28" s="3" t="s">
        <v>13</v>
      </c>
      <c r="Q28" s="2">
        <v>318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318</v>
      </c>
      <c r="AB28" s="13">
        <f t="shared" si="18"/>
        <v>0</v>
      </c>
      <c r="AC28" s="14">
        <f t="shared" ref="AC28:AC30" si="19">AA28+AB28</f>
        <v>318</v>
      </c>
      <c r="AE28" s="3" t="s">
        <v>13</v>
      </c>
      <c r="AF28" s="2">
        <f t="shared" ref="AF28:AF31" si="20">IFERROR(B28/Q28, "N.A.")</f>
        <v>7095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7095</v>
      </c>
      <c r="AQ28" s="13" t="str">
        <f t="shared" si="15"/>
        <v>N.A.</v>
      </c>
      <c r="AR28" s="14">
        <f t="shared" si="15"/>
        <v>7095</v>
      </c>
    </row>
    <row r="29" spans="1:44" ht="15" customHeight="1" thickBot="1" x14ac:dyDescent="0.3">
      <c r="A29" s="3" t="s">
        <v>14</v>
      </c>
      <c r="B29" s="2">
        <v>68026604.999999985</v>
      </c>
      <c r="C29" s="2">
        <v>217660897.99999997</v>
      </c>
      <c r="D29" s="2">
        <v>801000</v>
      </c>
      <c r="E29" s="2">
        <v>2760000</v>
      </c>
      <c r="F29" s="2"/>
      <c r="G29" s="2">
        <v>60096360</v>
      </c>
      <c r="H29" s="2"/>
      <c r="I29" s="2">
        <v>39770829.999999993</v>
      </c>
      <c r="J29" s="2"/>
      <c r="K29" s="2"/>
      <c r="L29" s="1">
        <f t="shared" si="16"/>
        <v>68827604.999999985</v>
      </c>
      <c r="M29" s="13">
        <f t="shared" si="16"/>
        <v>320288088</v>
      </c>
      <c r="N29" s="14">
        <f t="shared" si="17"/>
        <v>389115693</v>
      </c>
      <c r="P29" s="3" t="s">
        <v>14</v>
      </c>
      <c r="Q29" s="2">
        <v>12840</v>
      </c>
      <c r="R29" s="2">
        <v>30056</v>
      </c>
      <c r="S29" s="2">
        <v>267</v>
      </c>
      <c r="T29" s="2">
        <v>460</v>
      </c>
      <c r="U29" s="2">
        <v>0</v>
      </c>
      <c r="V29" s="2">
        <v>2576</v>
      </c>
      <c r="W29" s="2">
        <v>0</v>
      </c>
      <c r="X29" s="2">
        <v>3202</v>
      </c>
      <c r="Y29" s="2">
        <v>0</v>
      </c>
      <c r="Z29" s="2">
        <v>0</v>
      </c>
      <c r="AA29" s="1">
        <f t="shared" si="18"/>
        <v>13107</v>
      </c>
      <c r="AB29" s="13">
        <f t="shared" si="18"/>
        <v>36294</v>
      </c>
      <c r="AC29" s="14">
        <f t="shared" si="19"/>
        <v>49401</v>
      </c>
      <c r="AE29" s="3" t="s">
        <v>14</v>
      </c>
      <c r="AF29" s="2">
        <f t="shared" si="20"/>
        <v>5298.0221962616815</v>
      </c>
      <c r="AG29" s="2">
        <f t="shared" si="15"/>
        <v>7241.8451557093413</v>
      </c>
      <c r="AH29" s="2">
        <f t="shared" si="15"/>
        <v>3000</v>
      </c>
      <c r="AI29" s="2">
        <f t="shared" si="15"/>
        <v>6000</v>
      </c>
      <c r="AJ29" s="2" t="str">
        <f t="shared" si="15"/>
        <v>N.A.</v>
      </c>
      <c r="AK29" s="2">
        <f t="shared" si="15"/>
        <v>23329.332298136647</v>
      </c>
      <c r="AL29" s="2" t="str">
        <f t="shared" si="15"/>
        <v>N.A.</v>
      </c>
      <c r="AM29" s="2">
        <f t="shared" si="15"/>
        <v>12420.621486570892</v>
      </c>
      <c r="AN29" s="2" t="str">
        <f t="shared" si="15"/>
        <v>N.A.</v>
      </c>
      <c r="AO29" s="2" t="str">
        <f t="shared" si="15"/>
        <v>N.A.</v>
      </c>
      <c r="AP29" s="15">
        <f t="shared" si="15"/>
        <v>5251.2096589608591</v>
      </c>
      <c r="AQ29" s="13">
        <f t="shared" si="15"/>
        <v>8824.8219540419905</v>
      </c>
      <c r="AR29" s="14">
        <f t="shared" si="15"/>
        <v>7876.676443796684</v>
      </c>
    </row>
    <row r="30" spans="1:44" ht="15" customHeight="1" thickBot="1" x14ac:dyDescent="0.3">
      <c r="A30" s="3" t="s">
        <v>15</v>
      </c>
      <c r="B30" s="2">
        <v>8848930</v>
      </c>
      <c r="C30" s="2"/>
      <c r="D30" s="2">
        <v>0</v>
      </c>
      <c r="E30" s="2"/>
      <c r="F30" s="2"/>
      <c r="G30" s="2">
        <v>3335909</v>
      </c>
      <c r="H30" s="2">
        <v>4465204.9999999991</v>
      </c>
      <c r="I30" s="2"/>
      <c r="J30" s="2">
        <v>0</v>
      </c>
      <c r="K30" s="2"/>
      <c r="L30" s="1">
        <f t="shared" si="16"/>
        <v>13314135</v>
      </c>
      <c r="M30" s="13">
        <f t="shared" si="16"/>
        <v>3335909</v>
      </c>
      <c r="N30" s="14">
        <f t="shared" si="17"/>
        <v>16650044</v>
      </c>
      <c r="P30" s="3" t="s">
        <v>15</v>
      </c>
      <c r="Q30" s="2">
        <v>2832</v>
      </c>
      <c r="R30" s="2">
        <v>0</v>
      </c>
      <c r="S30" s="2">
        <v>322</v>
      </c>
      <c r="T30" s="2">
        <v>0</v>
      </c>
      <c r="U30" s="2">
        <v>0</v>
      </c>
      <c r="V30" s="2">
        <v>956</v>
      </c>
      <c r="W30" s="2">
        <v>5366</v>
      </c>
      <c r="X30" s="2">
        <v>0</v>
      </c>
      <c r="Y30" s="2">
        <v>227</v>
      </c>
      <c r="Z30" s="2">
        <v>0</v>
      </c>
      <c r="AA30" s="1">
        <f t="shared" si="18"/>
        <v>8747</v>
      </c>
      <c r="AB30" s="13">
        <f t="shared" si="18"/>
        <v>956</v>
      </c>
      <c r="AC30" s="21">
        <f t="shared" si="19"/>
        <v>9703</v>
      </c>
      <c r="AE30" s="3" t="s">
        <v>15</v>
      </c>
      <c r="AF30" s="2">
        <f t="shared" si="20"/>
        <v>3124.6221751412431</v>
      </c>
      <c r="AG30" s="2" t="str">
        <f t="shared" si="15"/>
        <v>N.A.</v>
      </c>
      <c r="AH30" s="2">
        <f t="shared" si="15"/>
        <v>0</v>
      </c>
      <c r="AI30" s="2" t="str">
        <f t="shared" si="15"/>
        <v>N.A.</v>
      </c>
      <c r="AJ30" s="2" t="str">
        <f t="shared" si="15"/>
        <v>N.A.</v>
      </c>
      <c r="AK30" s="2">
        <f t="shared" si="15"/>
        <v>3489.4445606694562</v>
      </c>
      <c r="AL30" s="2">
        <f t="shared" si="15"/>
        <v>832.12914647782316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1522.1373042185892</v>
      </c>
      <c r="AQ30" s="13">
        <f t="shared" si="15"/>
        <v>3489.4445606694562</v>
      </c>
      <c r="AR30" s="14">
        <f t="shared" si="15"/>
        <v>1715.9686694836648</v>
      </c>
    </row>
    <row r="31" spans="1:44" ht="15" customHeight="1" thickBot="1" x14ac:dyDescent="0.3">
      <c r="A31" s="4" t="s">
        <v>16</v>
      </c>
      <c r="B31" s="2">
        <v>139449814.99999994</v>
      </c>
      <c r="C31" s="2">
        <v>217660897.99999997</v>
      </c>
      <c r="D31" s="2">
        <v>4151388.0000000005</v>
      </c>
      <c r="E31" s="2">
        <v>2760000</v>
      </c>
      <c r="F31" s="2">
        <v>14133239.999999996</v>
      </c>
      <c r="G31" s="2">
        <v>63432269</v>
      </c>
      <c r="H31" s="2">
        <v>56640101.000000015</v>
      </c>
      <c r="I31" s="2">
        <v>39770829.999999993</v>
      </c>
      <c r="J31" s="2">
        <v>0</v>
      </c>
      <c r="K31" s="2"/>
      <c r="L31" s="1">
        <f t="shared" ref="L31" si="21">B31+D31+F31+H31+J31</f>
        <v>214374543.99999994</v>
      </c>
      <c r="M31" s="13">
        <f t="shared" ref="M31" si="22">C31+E31+G31+I31+K31</f>
        <v>323623997</v>
      </c>
      <c r="N31" s="21">
        <f t="shared" ref="N31" si="23">L31+M31</f>
        <v>537998541</v>
      </c>
      <c r="P31" s="4" t="s">
        <v>16</v>
      </c>
      <c r="Q31" s="2">
        <v>27501</v>
      </c>
      <c r="R31" s="2">
        <v>30056</v>
      </c>
      <c r="S31" s="2">
        <v>1533</v>
      </c>
      <c r="T31" s="2">
        <v>460</v>
      </c>
      <c r="U31" s="2">
        <v>804</v>
      </c>
      <c r="V31" s="2">
        <v>3532</v>
      </c>
      <c r="W31" s="2">
        <v>16802</v>
      </c>
      <c r="X31" s="2">
        <v>3202</v>
      </c>
      <c r="Y31" s="2">
        <v>915</v>
      </c>
      <c r="Z31" s="2">
        <v>0</v>
      </c>
      <c r="AA31" s="1">
        <f t="shared" ref="AA31" si="24">Q31+S31+U31+W31+Y31</f>
        <v>47555</v>
      </c>
      <c r="AB31" s="13">
        <f t="shared" ref="AB31" si="25">R31+T31+V31+X31+Z31</f>
        <v>37250</v>
      </c>
      <c r="AC31" s="14">
        <f t="shared" ref="AC31" si="26">AA31+AB31</f>
        <v>84805</v>
      </c>
      <c r="AE31" s="4" t="s">
        <v>16</v>
      </c>
      <c r="AF31" s="2">
        <f t="shared" si="20"/>
        <v>5070.7179738918567</v>
      </c>
      <c r="AG31" s="2">
        <f t="shared" si="15"/>
        <v>7241.8451557093413</v>
      </c>
      <c r="AH31" s="2">
        <f t="shared" si="15"/>
        <v>2708.0156555772996</v>
      </c>
      <c r="AI31" s="2">
        <f t="shared" si="15"/>
        <v>6000</v>
      </c>
      <c r="AJ31" s="2">
        <f t="shared" si="15"/>
        <v>17578.656716417907</v>
      </c>
      <c r="AK31" s="2">
        <f t="shared" si="15"/>
        <v>17959.306058890146</v>
      </c>
      <c r="AL31" s="2">
        <f t="shared" si="15"/>
        <v>3371.0332698488282</v>
      </c>
      <c r="AM31" s="2">
        <f t="shared" si="15"/>
        <v>12420.621486570892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4507.9285879507925</v>
      </c>
      <c r="AQ31" s="13">
        <f t="shared" ref="AQ31" si="28">IFERROR(M31/AB31, "N.A.")</f>
        <v>8687.8925369127519</v>
      </c>
      <c r="AR31" s="14">
        <f t="shared" ref="AR31" si="29">IFERROR(N31/AC31, "N.A.")</f>
        <v>6343.9483638936381</v>
      </c>
    </row>
    <row r="32" spans="1:44" ht="15" customHeight="1" thickBot="1" x14ac:dyDescent="0.3">
      <c r="A32" s="5" t="s">
        <v>0</v>
      </c>
      <c r="B32" s="42">
        <f>B31+C31</f>
        <v>357110712.99999988</v>
      </c>
      <c r="C32" s="43"/>
      <c r="D32" s="42">
        <f>D31+E31</f>
        <v>6911388</v>
      </c>
      <c r="E32" s="43"/>
      <c r="F32" s="42">
        <f>F31+G31</f>
        <v>77565509</v>
      </c>
      <c r="G32" s="43"/>
      <c r="H32" s="42">
        <f>H31+I31</f>
        <v>96410931</v>
      </c>
      <c r="I32" s="43"/>
      <c r="J32" s="42">
        <f>J31+K31</f>
        <v>0</v>
      </c>
      <c r="K32" s="43"/>
      <c r="L32" s="42">
        <f>L31+M31</f>
        <v>537998541</v>
      </c>
      <c r="M32" s="46"/>
      <c r="N32" s="22">
        <f>B32+D32+F32+H32+J32</f>
        <v>537998540.99999988</v>
      </c>
      <c r="P32" s="5" t="s">
        <v>0</v>
      </c>
      <c r="Q32" s="42">
        <f>Q31+R31</f>
        <v>57557</v>
      </c>
      <c r="R32" s="43"/>
      <c r="S32" s="42">
        <f>S31+T31</f>
        <v>1993</v>
      </c>
      <c r="T32" s="43"/>
      <c r="U32" s="42">
        <f>U31+V31</f>
        <v>4336</v>
      </c>
      <c r="V32" s="43"/>
      <c r="W32" s="42">
        <f>W31+X31</f>
        <v>20004</v>
      </c>
      <c r="X32" s="43"/>
      <c r="Y32" s="42">
        <f>Y31+Z31</f>
        <v>915</v>
      </c>
      <c r="Z32" s="43"/>
      <c r="AA32" s="42">
        <f>AA31+AB31</f>
        <v>84805</v>
      </c>
      <c r="AB32" s="43"/>
      <c r="AC32" s="23">
        <f>Q32+S32+U32+W32+Y32</f>
        <v>84805</v>
      </c>
      <c r="AE32" s="5" t="s">
        <v>0</v>
      </c>
      <c r="AF32" s="44">
        <f>IFERROR(B32/Q32,"N.A.")</f>
        <v>6204.4705769932398</v>
      </c>
      <c r="AG32" s="45"/>
      <c r="AH32" s="44">
        <f>IFERROR(D32/S32,"N.A.")</f>
        <v>3467.8314099347717</v>
      </c>
      <c r="AI32" s="45"/>
      <c r="AJ32" s="44">
        <f>IFERROR(F32/U32,"N.A.")</f>
        <v>17888.724400369003</v>
      </c>
      <c r="AK32" s="45"/>
      <c r="AL32" s="44">
        <f>IFERROR(H32/W32,"N.A.")</f>
        <v>4819.5826334733056</v>
      </c>
      <c r="AM32" s="45"/>
      <c r="AN32" s="44">
        <f>IFERROR(J32/Y32,"N.A.")</f>
        <v>0</v>
      </c>
      <c r="AO32" s="45"/>
      <c r="AP32" s="44">
        <f>IFERROR(L32/AA32,"N.A.")</f>
        <v>6343.9483638936381</v>
      </c>
      <c r="AQ32" s="45"/>
      <c r="AR32" s="16">
        <f>IFERROR(N32/AC32, "N.A.")</f>
        <v>6343.9483638936372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5825296</v>
      </c>
      <c r="C39" s="2"/>
      <c r="D39" s="2">
        <v>435289</v>
      </c>
      <c r="E39" s="2"/>
      <c r="F39" s="2">
        <v>563300.00000000012</v>
      </c>
      <c r="G39" s="2"/>
      <c r="H39" s="2">
        <v>18137530.000000004</v>
      </c>
      <c r="I39" s="2"/>
      <c r="J39" s="2">
        <v>0</v>
      </c>
      <c r="K39" s="2"/>
      <c r="L39" s="1">
        <f>B39+D39+F39+H39+J39</f>
        <v>24961415.000000004</v>
      </c>
      <c r="M39" s="13">
        <f>C39+E39+G39+I39+K39</f>
        <v>0</v>
      </c>
      <c r="N39" s="14">
        <f>L39+M39</f>
        <v>24961415.000000004</v>
      </c>
      <c r="P39" s="3" t="s">
        <v>12</v>
      </c>
      <c r="Q39" s="2">
        <v>2149</v>
      </c>
      <c r="R39" s="2">
        <v>0</v>
      </c>
      <c r="S39" s="2">
        <v>496</v>
      </c>
      <c r="T39" s="2">
        <v>0</v>
      </c>
      <c r="U39" s="2">
        <v>709</v>
      </c>
      <c r="V39" s="2">
        <v>0</v>
      </c>
      <c r="W39" s="2">
        <v>9675</v>
      </c>
      <c r="X39" s="2">
        <v>0</v>
      </c>
      <c r="Y39" s="2">
        <v>1253</v>
      </c>
      <c r="Z39" s="2">
        <v>0</v>
      </c>
      <c r="AA39" s="1">
        <f>Q39+S39+U39+W39+Y39</f>
        <v>14282</v>
      </c>
      <c r="AB39" s="13">
        <f>R39+T39+V39+X39+Z39</f>
        <v>0</v>
      </c>
      <c r="AC39" s="14">
        <f>AA39+AB39</f>
        <v>14282</v>
      </c>
      <c r="AE39" s="3" t="s">
        <v>12</v>
      </c>
      <c r="AF39" s="2">
        <f>IFERROR(B39/Q39, "N.A.")</f>
        <v>2710.7007910656121</v>
      </c>
      <c r="AG39" s="2" t="str">
        <f t="shared" ref="AG39:AR43" si="30">IFERROR(C39/R39, "N.A.")</f>
        <v>N.A.</v>
      </c>
      <c r="AH39" s="2">
        <f t="shared" si="30"/>
        <v>877.59879032258061</v>
      </c>
      <c r="AI39" s="2" t="str">
        <f t="shared" si="30"/>
        <v>N.A.</v>
      </c>
      <c r="AJ39" s="2">
        <f t="shared" si="30"/>
        <v>794.49929478138245</v>
      </c>
      <c r="AK39" s="2" t="str">
        <f t="shared" si="30"/>
        <v>N.A.</v>
      </c>
      <c r="AL39" s="2">
        <f t="shared" si="30"/>
        <v>1874.6801033591735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1747.7534659011346</v>
      </c>
      <c r="AQ39" s="13" t="str">
        <f t="shared" si="30"/>
        <v>N.A.</v>
      </c>
      <c r="AR39" s="14">
        <f t="shared" si="30"/>
        <v>1747.7534659011346</v>
      </c>
    </row>
    <row r="40" spans="1:44" ht="15" customHeight="1" thickBot="1" x14ac:dyDescent="0.3">
      <c r="A40" s="3" t="s">
        <v>13</v>
      </c>
      <c r="B40" s="2">
        <v>22134250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22134250</v>
      </c>
      <c r="M40" s="13">
        <f t="shared" si="31"/>
        <v>0</v>
      </c>
      <c r="N40" s="14">
        <f t="shared" ref="N40:N42" si="32">L40+M40</f>
        <v>22134250</v>
      </c>
      <c r="P40" s="3" t="s">
        <v>13</v>
      </c>
      <c r="Q40" s="2">
        <v>5878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5878</v>
      </c>
      <c r="AB40" s="13">
        <f t="shared" si="33"/>
        <v>0</v>
      </c>
      <c r="AC40" s="14">
        <f t="shared" ref="AC40:AC42" si="34">AA40+AB40</f>
        <v>5878</v>
      </c>
      <c r="AE40" s="3" t="s">
        <v>13</v>
      </c>
      <c r="AF40" s="2">
        <f t="shared" ref="AF40:AF43" si="35">IFERROR(B40/Q40, "N.A.")</f>
        <v>3765.6090506975161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3765.6090506975161</v>
      </c>
      <c r="AQ40" s="13" t="str">
        <f t="shared" si="30"/>
        <v>N.A.</v>
      </c>
      <c r="AR40" s="14">
        <f t="shared" si="30"/>
        <v>3765.6090506975161</v>
      </c>
    </row>
    <row r="41" spans="1:44" ht="15" customHeight="1" thickBot="1" x14ac:dyDescent="0.3">
      <c r="A41" s="3" t="s">
        <v>14</v>
      </c>
      <c r="B41" s="2">
        <v>64735500</v>
      </c>
      <c r="C41" s="2">
        <v>140613270</v>
      </c>
      <c r="D41" s="2">
        <v>7208850</v>
      </c>
      <c r="E41" s="2"/>
      <c r="F41" s="2"/>
      <c r="G41" s="2">
        <v>32418400</v>
      </c>
      <c r="H41" s="2"/>
      <c r="I41" s="2">
        <v>13836000</v>
      </c>
      <c r="J41" s="2">
        <v>0</v>
      </c>
      <c r="K41" s="2"/>
      <c r="L41" s="1">
        <f t="shared" si="31"/>
        <v>71944350</v>
      </c>
      <c r="M41" s="13">
        <f t="shared" si="31"/>
        <v>186867670</v>
      </c>
      <c r="N41" s="14">
        <f t="shared" si="32"/>
        <v>258812020</v>
      </c>
      <c r="P41" s="3" t="s">
        <v>14</v>
      </c>
      <c r="Q41" s="2">
        <v>10943</v>
      </c>
      <c r="R41" s="2">
        <v>20186</v>
      </c>
      <c r="S41" s="2">
        <v>1044</v>
      </c>
      <c r="T41" s="2">
        <v>0</v>
      </c>
      <c r="U41" s="2">
        <v>0</v>
      </c>
      <c r="V41" s="2">
        <v>1105</v>
      </c>
      <c r="W41" s="2">
        <v>0</v>
      </c>
      <c r="X41" s="2">
        <v>1181</v>
      </c>
      <c r="Y41" s="2">
        <v>1102</v>
      </c>
      <c r="Z41" s="2">
        <v>0</v>
      </c>
      <c r="AA41" s="1">
        <f t="shared" si="33"/>
        <v>13089</v>
      </c>
      <c r="AB41" s="13">
        <f t="shared" si="33"/>
        <v>22472</v>
      </c>
      <c r="AC41" s="14">
        <f t="shared" si="34"/>
        <v>35561</v>
      </c>
      <c r="AE41" s="3" t="s">
        <v>14</v>
      </c>
      <c r="AF41" s="2">
        <f t="shared" si="35"/>
        <v>5915.699533948643</v>
      </c>
      <c r="AG41" s="2">
        <f t="shared" si="30"/>
        <v>6965.8808084811253</v>
      </c>
      <c r="AH41" s="2">
        <f t="shared" si="30"/>
        <v>6905.0287356321842</v>
      </c>
      <c r="AI41" s="2" t="str">
        <f t="shared" si="30"/>
        <v>N.A.</v>
      </c>
      <c r="AJ41" s="2" t="str">
        <f t="shared" si="30"/>
        <v>N.A.</v>
      </c>
      <c r="AK41" s="2">
        <f t="shared" si="30"/>
        <v>29337.918552036201</v>
      </c>
      <c r="AL41" s="2" t="str">
        <f t="shared" si="30"/>
        <v>N.A.</v>
      </c>
      <c r="AM41" s="2">
        <f t="shared" si="30"/>
        <v>11715.49534292972</v>
      </c>
      <c r="AN41" s="2">
        <f t="shared" si="30"/>
        <v>0</v>
      </c>
      <c r="AO41" s="2" t="str">
        <f t="shared" si="30"/>
        <v>N.A.</v>
      </c>
      <c r="AP41" s="15">
        <f t="shared" si="30"/>
        <v>5496.5505386202158</v>
      </c>
      <c r="AQ41" s="13">
        <f t="shared" si="30"/>
        <v>8315.5780526877898</v>
      </c>
      <c r="AR41" s="14">
        <f t="shared" si="30"/>
        <v>7277.9736227890107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2429757</v>
      </c>
      <c r="H42" s="2">
        <v>657604</v>
      </c>
      <c r="I42" s="2"/>
      <c r="J42" s="2">
        <v>0</v>
      </c>
      <c r="K42" s="2"/>
      <c r="L42" s="1">
        <f t="shared" si="31"/>
        <v>657604</v>
      </c>
      <c r="M42" s="13">
        <f t="shared" si="31"/>
        <v>2429757</v>
      </c>
      <c r="N42" s="14">
        <f t="shared" si="32"/>
        <v>3087361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729</v>
      </c>
      <c r="W42" s="2">
        <v>522</v>
      </c>
      <c r="X42" s="2">
        <v>0</v>
      </c>
      <c r="Y42" s="2">
        <v>243</v>
      </c>
      <c r="Z42" s="2">
        <v>0</v>
      </c>
      <c r="AA42" s="1">
        <f t="shared" si="33"/>
        <v>765</v>
      </c>
      <c r="AB42" s="13">
        <f t="shared" si="33"/>
        <v>729</v>
      </c>
      <c r="AC42" s="14">
        <f t="shared" si="34"/>
        <v>1494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3333</v>
      </c>
      <c r="AL42" s="2">
        <f t="shared" si="30"/>
        <v>1259.7777777777778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859.61307189542481</v>
      </c>
      <c r="AQ42" s="13">
        <f t="shared" si="30"/>
        <v>3333</v>
      </c>
      <c r="AR42" s="14">
        <f t="shared" si="30"/>
        <v>2066.5066934404285</v>
      </c>
    </row>
    <row r="43" spans="1:44" ht="15" customHeight="1" thickBot="1" x14ac:dyDescent="0.3">
      <c r="A43" s="4" t="s">
        <v>16</v>
      </c>
      <c r="B43" s="2">
        <v>92695045.999999985</v>
      </c>
      <c r="C43" s="2">
        <v>140613270</v>
      </c>
      <c r="D43" s="2">
        <v>7644139</v>
      </c>
      <c r="E43" s="2"/>
      <c r="F43" s="2">
        <v>563300.00000000012</v>
      </c>
      <c r="G43" s="2">
        <v>34848157.000000007</v>
      </c>
      <c r="H43" s="2">
        <v>18795133.999999996</v>
      </c>
      <c r="I43" s="2">
        <v>13836000</v>
      </c>
      <c r="J43" s="2">
        <v>0</v>
      </c>
      <c r="K43" s="2"/>
      <c r="L43" s="1">
        <f t="shared" ref="L43" si="36">B43+D43+F43+H43+J43</f>
        <v>119697618.99999999</v>
      </c>
      <c r="M43" s="13">
        <f t="shared" ref="M43" si="37">C43+E43+G43+I43+K43</f>
        <v>189297427</v>
      </c>
      <c r="N43" s="21">
        <f t="shared" ref="N43" si="38">L43+M43</f>
        <v>308995046</v>
      </c>
      <c r="P43" s="4" t="s">
        <v>16</v>
      </c>
      <c r="Q43" s="2">
        <v>18970</v>
      </c>
      <c r="R43" s="2">
        <v>20186</v>
      </c>
      <c r="S43" s="2">
        <v>1540</v>
      </c>
      <c r="T43" s="2">
        <v>0</v>
      </c>
      <c r="U43" s="2">
        <v>709</v>
      </c>
      <c r="V43" s="2">
        <v>1834</v>
      </c>
      <c r="W43" s="2">
        <v>10197</v>
      </c>
      <c r="X43" s="2">
        <v>1181</v>
      </c>
      <c r="Y43" s="2">
        <v>2598</v>
      </c>
      <c r="Z43" s="2">
        <v>0</v>
      </c>
      <c r="AA43" s="1">
        <f t="shared" ref="AA43" si="39">Q43+S43+U43+W43+Y43</f>
        <v>34014</v>
      </c>
      <c r="AB43" s="13">
        <f t="shared" ref="AB43" si="40">R43+T43+V43+X43+Z43</f>
        <v>23201</v>
      </c>
      <c r="AC43" s="21">
        <f t="shared" ref="AC43" si="41">AA43+AB43</f>
        <v>57215</v>
      </c>
      <c r="AE43" s="4" t="s">
        <v>16</v>
      </c>
      <c r="AF43" s="2">
        <f t="shared" si="35"/>
        <v>4886.4020031628879</v>
      </c>
      <c r="AG43" s="2">
        <f t="shared" si="30"/>
        <v>6965.8808084811253</v>
      </c>
      <c r="AH43" s="2">
        <f t="shared" si="30"/>
        <v>4963.7266233766231</v>
      </c>
      <c r="AI43" s="2" t="str">
        <f t="shared" si="30"/>
        <v>N.A.</v>
      </c>
      <c r="AJ43" s="2">
        <f t="shared" si="30"/>
        <v>794.49929478138245</v>
      </c>
      <c r="AK43" s="2">
        <f t="shared" si="30"/>
        <v>19001.176117775358</v>
      </c>
      <c r="AL43" s="2">
        <f t="shared" si="30"/>
        <v>1843.2023144061975</v>
      </c>
      <c r="AM43" s="2">
        <f t="shared" si="30"/>
        <v>11715.49534292972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3519.0691773975418</v>
      </c>
      <c r="AQ43" s="13">
        <f t="shared" ref="AQ43" si="43">IFERROR(M43/AB43, "N.A.")</f>
        <v>8159.02017154433</v>
      </c>
      <c r="AR43" s="14">
        <f t="shared" ref="AR43" si="44">IFERROR(N43/AC43, "N.A.")</f>
        <v>5400.595053744647</v>
      </c>
    </row>
    <row r="44" spans="1:44" ht="15" customHeight="1" thickBot="1" x14ac:dyDescent="0.3">
      <c r="A44" s="5" t="s">
        <v>0</v>
      </c>
      <c r="B44" s="42">
        <f>B43+C43</f>
        <v>233308316</v>
      </c>
      <c r="C44" s="43"/>
      <c r="D44" s="42">
        <f>D43+E43</f>
        <v>7644139</v>
      </c>
      <c r="E44" s="43"/>
      <c r="F44" s="42">
        <f>F43+G43</f>
        <v>35411457.000000007</v>
      </c>
      <c r="G44" s="43"/>
      <c r="H44" s="42">
        <f>H43+I43</f>
        <v>32631133.999999996</v>
      </c>
      <c r="I44" s="43"/>
      <c r="J44" s="42">
        <f>J43+K43</f>
        <v>0</v>
      </c>
      <c r="K44" s="43"/>
      <c r="L44" s="42">
        <f>L43+M43</f>
        <v>308995046</v>
      </c>
      <c r="M44" s="46"/>
      <c r="N44" s="22">
        <f>B44+D44+F44+H44+J44</f>
        <v>308995046</v>
      </c>
      <c r="P44" s="5" t="s">
        <v>0</v>
      </c>
      <c r="Q44" s="42">
        <f>Q43+R43</f>
        <v>39156</v>
      </c>
      <c r="R44" s="43"/>
      <c r="S44" s="42">
        <f>S43+T43</f>
        <v>1540</v>
      </c>
      <c r="T44" s="43"/>
      <c r="U44" s="42">
        <f>U43+V43</f>
        <v>2543</v>
      </c>
      <c r="V44" s="43"/>
      <c r="W44" s="42">
        <f>W43+X43</f>
        <v>11378</v>
      </c>
      <c r="X44" s="43"/>
      <c r="Y44" s="42">
        <f>Y43+Z43</f>
        <v>2598</v>
      </c>
      <c r="Z44" s="43"/>
      <c r="AA44" s="42">
        <f>AA43+AB43</f>
        <v>57215</v>
      </c>
      <c r="AB44" s="46"/>
      <c r="AC44" s="22">
        <f>Q44+S44+U44+W44+Y44</f>
        <v>57215</v>
      </c>
      <c r="AE44" s="5" t="s">
        <v>0</v>
      </c>
      <c r="AF44" s="44">
        <f>IFERROR(B44/Q44,"N.A.")</f>
        <v>5958.4307896618657</v>
      </c>
      <c r="AG44" s="45"/>
      <c r="AH44" s="44">
        <f>IFERROR(D44/S44,"N.A.")</f>
        <v>4963.7266233766231</v>
      </c>
      <c r="AI44" s="45"/>
      <c r="AJ44" s="44">
        <f>IFERROR(F44/U44,"N.A.")</f>
        <v>13925.07156901298</v>
      </c>
      <c r="AK44" s="45"/>
      <c r="AL44" s="44">
        <f>IFERROR(H44/W44,"N.A.")</f>
        <v>2867.9147477588326</v>
      </c>
      <c r="AM44" s="45"/>
      <c r="AN44" s="44">
        <f>IFERROR(J44/Y44,"N.A.")</f>
        <v>0</v>
      </c>
      <c r="AO44" s="45"/>
      <c r="AP44" s="44">
        <f>IFERROR(L44/AA44,"N.A.")</f>
        <v>5400.595053744647</v>
      </c>
      <c r="AQ44" s="45"/>
      <c r="AR44" s="16">
        <f>IFERROR(N44/AC44, "N.A.")</f>
        <v>5400.595053744647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117442155.99999999</v>
      </c>
      <c r="C15" s="2"/>
      <c r="D15" s="2">
        <v>24897475.000000004</v>
      </c>
      <c r="E15" s="2"/>
      <c r="F15" s="2">
        <v>37107020</v>
      </c>
      <c r="G15" s="2"/>
      <c r="H15" s="2">
        <v>236030758.00000006</v>
      </c>
      <c r="I15" s="2"/>
      <c r="J15" s="2">
        <v>0</v>
      </c>
      <c r="K15" s="2"/>
      <c r="L15" s="1">
        <f>B15+D15+F15+H15+J15</f>
        <v>415477409.00000006</v>
      </c>
      <c r="M15" s="13">
        <f>C15+E15+G15+I15+K15</f>
        <v>0</v>
      </c>
      <c r="N15" s="14">
        <f>L15+M15</f>
        <v>415477409.00000006</v>
      </c>
      <c r="P15" s="3" t="s">
        <v>12</v>
      </c>
      <c r="Q15" s="2">
        <v>19982</v>
      </c>
      <c r="R15" s="2">
        <v>0</v>
      </c>
      <c r="S15" s="2">
        <v>5000</v>
      </c>
      <c r="T15" s="2">
        <v>0</v>
      </c>
      <c r="U15" s="2">
        <v>5848</v>
      </c>
      <c r="V15" s="2">
        <v>0</v>
      </c>
      <c r="W15" s="2">
        <v>53517</v>
      </c>
      <c r="X15" s="2">
        <v>0</v>
      </c>
      <c r="Y15" s="2">
        <v>3370</v>
      </c>
      <c r="Z15" s="2">
        <v>0</v>
      </c>
      <c r="AA15" s="1">
        <f>Q15+S15+U15+W15+Y15</f>
        <v>87717</v>
      </c>
      <c r="AB15" s="13">
        <f>R15+T15+V15+X15+Z15</f>
        <v>0</v>
      </c>
      <c r="AC15" s="14">
        <f>AA15+AB15</f>
        <v>87717</v>
      </c>
      <c r="AE15" s="3" t="s">
        <v>12</v>
      </c>
      <c r="AF15" s="2">
        <f>IFERROR(B15/Q15, "N.A.")</f>
        <v>5877.3974577119398</v>
      </c>
      <c r="AG15" s="2" t="str">
        <f t="shared" ref="AG15:AR19" si="0">IFERROR(C15/R15, "N.A.")</f>
        <v>N.A.</v>
      </c>
      <c r="AH15" s="2">
        <f t="shared" si="0"/>
        <v>4979.4950000000008</v>
      </c>
      <c r="AI15" s="2" t="str">
        <f t="shared" si="0"/>
        <v>N.A.</v>
      </c>
      <c r="AJ15" s="2">
        <f t="shared" si="0"/>
        <v>6345.2496580027364</v>
      </c>
      <c r="AK15" s="2" t="str">
        <f t="shared" si="0"/>
        <v>N.A.</v>
      </c>
      <c r="AL15" s="2">
        <f t="shared" si="0"/>
        <v>4410.388437318984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4736.5665606438897</v>
      </c>
      <c r="AQ15" s="13" t="str">
        <f t="shared" si="0"/>
        <v>N.A.</v>
      </c>
      <c r="AR15" s="14">
        <f t="shared" si="0"/>
        <v>4736.5665606438897</v>
      </c>
    </row>
    <row r="16" spans="1:44" ht="15" customHeight="1" thickBot="1" x14ac:dyDescent="0.3">
      <c r="A16" s="3" t="s">
        <v>13</v>
      </c>
      <c r="B16" s="2">
        <v>66055100.999999948</v>
      </c>
      <c r="C16" s="2">
        <v>10466000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66055100.999999948</v>
      </c>
      <c r="M16" s="13">
        <f t="shared" si="1"/>
        <v>10466000</v>
      </c>
      <c r="N16" s="14">
        <f t="shared" ref="N16:N18" si="2">L16+M16</f>
        <v>76521100.99999994</v>
      </c>
      <c r="P16" s="3" t="s">
        <v>13</v>
      </c>
      <c r="Q16" s="2">
        <v>14721</v>
      </c>
      <c r="R16" s="2">
        <v>741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14721</v>
      </c>
      <c r="AB16" s="13">
        <f t="shared" si="3"/>
        <v>741</v>
      </c>
      <c r="AC16" s="14">
        <f t="shared" ref="AC16:AC18" si="4">AA16+AB16</f>
        <v>15462</v>
      </c>
      <c r="AE16" s="3" t="s">
        <v>13</v>
      </c>
      <c r="AF16" s="2">
        <f t="shared" ref="AF16:AF19" si="5">IFERROR(B16/Q16, "N.A.")</f>
        <v>4487.134094151209</v>
      </c>
      <c r="AG16" s="2">
        <f t="shared" si="0"/>
        <v>14124.156545209176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4487.134094151209</v>
      </c>
      <c r="AQ16" s="13">
        <f t="shared" si="0"/>
        <v>14124.156545209176</v>
      </c>
      <c r="AR16" s="14">
        <f t="shared" si="0"/>
        <v>4948.9782046307037</v>
      </c>
    </row>
    <row r="17" spans="1:44" ht="15" customHeight="1" thickBot="1" x14ac:dyDescent="0.3">
      <c r="A17" s="3" t="s">
        <v>14</v>
      </c>
      <c r="B17" s="2">
        <v>257988008.00000009</v>
      </c>
      <c r="C17" s="2">
        <v>1553994176.9999986</v>
      </c>
      <c r="D17" s="2">
        <v>55433924.999999985</v>
      </c>
      <c r="E17" s="2">
        <v>18210810</v>
      </c>
      <c r="F17" s="2"/>
      <c r="G17" s="2">
        <v>112139039.99999999</v>
      </c>
      <c r="H17" s="2"/>
      <c r="I17" s="2">
        <v>118507099.99999997</v>
      </c>
      <c r="J17" s="2">
        <v>0</v>
      </c>
      <c r="K17" s="2"/>
      <c r="L17" s="1">
        <f t="shared" si="1"/>
        <v>313421933.00000006</v>
      </c>
      <c r="M17" s="13">
        <f t="shared" si="1"/>
        <v>1802851126.9999986</v>
      </c>
      <c r="N17" s="14">
        <f t="shared" si="2"/>
        <v>2116273059.9999986</v>
      </c>
      <c r="P17" s="3" t="s">
        <v>14</v>
      </c>
      <c r="Q17" s="2">
        <v>47876</v>
      </c>
      <c r="R17" s="2">
        <v>221627</v>
      </c>
      <c r="S17" s="2">
        <v>9561</v>
      </c>
      <c r="T17" s="2">
        <v>1537</v>
      </c>
      <c r="U17" s="2">
        <v>0</v>
      </c>
      <c r="V17" s="2">
        <v>8600</v>
      </c>
      <c r="W17" s="2">
        <v>0</v>
      </c>
      <c r="X17" s="2">
        <v>17934</v>
      </c>
      <c r="Y17" s="2">
        <v>2803</v>
      </c>
      <c r="Z17" s="2">
        <v>0</v>
      </c>
      <c r="AA17" s="1">
        <f t="shared" si="3"/>
        <v>60240</v>
      </c>
      <c r="AB17" s="13">
        <f t="shared" si="3"/>
        <v>249698</v>
      </c>
      <c r="AC17" s="14">
        <f t="shared" si="4"/>
        <v>309938</v>
      </c>
      <c r="AE17" s="3" t="s">
        <v>14</v>
      </c>
      <c r="AF17" s="2">
        <f t="shared" si="5"/>
        <v>5388.6708998245485</v>
      </c>
      <c r="AG17" s="2">
        <f t="shared" si="0"/>
        <v>7011.7547816827309</v>
      </c>
      <c r="AH17" s="2">
        <f t="shared" si="0"/>
        <v>5797.921242547849</v>
      </c>
      <c r="AI17" s="2">
        <f t="shared" si="0"/>
        <v>11848.282368249837</v>
      </c>
      <c r="AJ17" s="2" t="str">
        <f t="shared" si="0"/>
        <v>N.A.</v>
      </c>
      <c r="AK17" s="2">
        <f t="shared" si="0"/>
        <v>13039.423255813952</v>
      </c>
      <c r="AL17" s="2" t="str">
        <f t="shared" si="0"/>
        <v>N.A.</v>
      </c>
      <c r="AM17" s="2">
        <f t="shared" si="0"/>
        <v>6607.9569532731111</v>
      </c>
      <c r="AN17" s="2">
        <f t="shared" si="0"/>
        <v>0</v>
      </c>
      <c r="AO17" s="2" t="str">
        <f t="shared" si="0"/>
        <v>N.A.</v>
      </c>
      <c r="AP17" s="15">
        <f t="shared" si="0"/>
        <v>5202.8873339973452</v>
      </c>
      <c r="AQ17" s="13">
        <f t="shared" si="0"/>
        <v>7220.1264207162194</v>
      </c>
      <c r="AR17" s="14">
        <f t="shared" si="0"/>
        <v>6828.0529009027568</v>
      </c>
    </row>
    <row r="18" spans="1:44" ht="15" customHeight="1" thickBot="1" x14ac:dyDescent="0.3">
      <c r="A18" s="3" t="s">
        <v>15</v>
      </c>
      <c r="B18" s="2"/>
      <c r="C18" s="2">
        <v>3534600</v>
      </c>
      <c r="D18" s="2">
        <v>681120</v>
      </c>
      <c r="E18" s="2"/>
      <c r="F18" s="2"/>
      <c r="G18" s="2"/>
      <c r="H18" s="2">
        <v>1118000</v>
      </c>
      <c r="I18" s="2"/>
      <c r="J18" s="2"/>
      <c r="K18" s="2"/>
      <c r="L18" s="1">
        <f t="shared" si="1"/>
        <v>1799120</v>
      </c>
      <c r="M18" s="13">
        <f t="shared" si="1"/>
        <v>3534600</v>
      </c>
      <c r="N18" s="14">
        <f t="shared" si="2"/>
        <v>5333720</v>
      </c>
      <c r="P18" s="3" t="s">
        <v>15</v>
      </c>
      <c r="Q18" s="2">
        <v>0</v>
      </c>
      <c r="R18" s="2">
        <v>411</v>
      </c>
      <c r="S18" s="2">
        <v>176</v>
      </c>
      <c r="T18" s="2">
        <v>0</v>
      </c>
      <c r="U18" s="2">
        <v>0</v>
      </c>
      <c r="V18" s="2">
        <v>0</v>
      </c>
      <c r="W18" s="2">
        <v>827</v>
      </c>
      <c r="X18" s="2">
        <v>0</v>
      </c>
      <c r="Y18" s="2">
        <v>0</v>
      </c>
      <c r="Z18" s="2">
        <v>0</v>
      </c>
      <c r="AA18" s="1">
        <f t="shared" si="3"/>
        <v>1003</v>
      </c>
      <c r="AB18" s="13">
        <f t="shared" si="3"/>
        <v>411</v>
      </c>
      <c r="AC18" s="21">
        <f t="shared" si="4"/>
        <v>1414</v>
      </c>
      <c r="AE18" s="3" t="s">
        <v>15</v>
      </c>
      <c r="AF18" s="2" t="str">
        <f t="shared" si="5"/>
        <v>N.A.</v>
      </c>
      <c r="AG18" s="2">
        <f t="shared" si="0"/>
        <v>8600</v>
      </c>
      <c r="AH18" s="2">
        <f t="shared" si="0"/>
        <v>3870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1351.8742442563482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1793.7387836490529</v>
      </c>
      <c r="AQ18" s="13">
        <f t="shared" si="0"/>
        <v>8600</v>
      </c>
      <c r="AR18" s="14">
        <f t="shared" si="0"/>
        <v>3772.0792079207922</v>
      </c>
    </row>
    <row r="19" spans="1:44" ht="15" customHeight="1" thickBot="1" x14ac:dyDescent="0.3">
      <c r="A19" s="4" t="s">
        <v>16</v>
      </c>
      <c r="B19" s="2">
        <v>441485264.99999952</v>
      </c>
      <c r="C19" s="2">
        <v>1567994777.0000017</v>
      </c>
      <c r="D19" s="2">
        <v>81012520</v>
      </c>
      <c r="E19" s="2">
        <v>18210810</v>
      </c>
      <c r="F19" s="2">
        <v>37107020</v>
      </c>
      <c r="G19" s="2">
        <v>112139039.99999999</v>
      </c>
      <c r="H19" s="2">
        <v>237148758.0000003</v>
      </c>
      <c r="I19" s="2">
        <v>118507099.99999997</v>
      </c>
      <c r="J19" s="2">
        <v>0</v>
      </c>
      <c r="K19" s="2"/>
      <c r="L19" s="1">
        <f t="shared" ref="L19" si="6">B19+D19+F19+H19+J19</f>
        <v>796753562.99999976</v>
      </c>
      <c r="M19" s="13">
        <f t="shared" ref="M19" si="7">C19+E19+G19+I19+K19</f>
        <v>1816851727.0000017</v>
      </c>
      <c r="N19" s="21">
        <f t="shared" ref="N19" si="8">L19+M19</f>
        <v>2613605290.0000014</v>
      </c>
      <c r="P19" s="4" t="s">
        <v>16</v>
      </c>
      <c r="Q19" s="2">
        <v>82579</v>
      </c>
      <c r="R19" s="2">
        <v>222779</v>
      </c>
      <c r="S19" s="2">
        <v>14737</v>
      </c>
      <c r="T19" s="2">
        <v>1537</v>
      </c>
      <c r="U19" s="2">
        <v>5848</v>
      </c>
      <c r="V19" s="2">
        <v>8600</v>
      </c>
      <c r="W19" s="2">
        <v>54344</v>
      </c>
      <c r="X19" s="2">
        <v>17934</v>
      </c>
      <c r="Y19" s="2">
        <v>6173</v>
      </c>
      <c r="Z19" s="2">
        <v>0</v>
      </c>
      <c r="AA19" s="1">
        <f t="shared" ref="AA19" si="9">Q19+S19+U19+W19+Y19</f>
        <v>163681</v>
      </c>
      <c r="AB19" s="13">
        <f t="shared" ref="AB19" si="10">R19+T19+V19+X19+Z19</f>
        <v>250850</v>
      </c>
      <c r="AC19" s="14">
        <f t="shared" ref="AC19" si="11">AA19+AB19</f>
        <v>414531</v>
      </c>
      <c r="AE19" s="4" t="s">
        <v>16</v>
      </c>
      <c r="AF19" s="2">
        <f t="shared" si="5"/>
        <v>5346.2171375289063</v>
      </c>
      <c r="AG19" s="2">
        <f t="shared" si="0"/>
        <v>7038.3419307924069</v>
      </c>
      <c r="AH19" s="2">
        <f t="shared" si="0"/>
        <v>5497.2192440795279</v>
      </c>
      <c r="AI19" s="2">
        <f t="shared" si="0"/>
        <v>11848.282368249837</v>
      </c>
      <c r="AJ19" s="2">
        <f t="shared" si="0"/>
        <v>6345.2496580027364</v>
      </c>
      <c r="AK19" s="2">
        <f t="shared" si="0"/>
        <v>13039.423255813952</v>
      </c>
      <c r="AL19" s="2">
        <f t="shared" si="0"/>
        <v>4363.8443618430792</v>
      </c>
      <c r="AM19" s="2">
        <f t="shared" si="0"/>
        <v>6607.9569532731111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4867.721745346129</v>
      </c>
      <c r="AQ19" s="13">
        <f t="shared" ref="AQ19" si="13">IFERROR(M19/AB19, "N.A.")</f>
        <v>7242.7814510663811</v>
      </c>
      <c r="AR19" s="14">
        <f t="shared" ref="AR19" si="14">IFERROR(N19/AC19, "N.A.")</f>
        <v>6304.9694473995951</v>
      </c>
    </row>
    <row r="20" spans="1:44" ht="15" customHeight="1" thickBot="1" x14ac:dyDescent="0.3">
      <c r="A20" s="5" t="s">
        <v>0</v>
      </c>
      <c r="B20" s="42">
        <f>B19+C19</f>
        <v>2009480042.0000012</v>
      </c>
      <c r="C20" s="43"/>
      <c r="D20" s="42">
        <f>D19+E19</f>
        <v>99223330</v>
      </c>
      <c r="E20" s="43"/>
      <c r="F20" s="42">
        <f>F19+G19</f>
        <v>149246060</v>
      </c>
      <c r="G20" s="43"/>
      <c r="H20" s="42">
        <f>H19+I19</f>
        <v>355655858.00000024</v>
      </c>
      <c r="I20" s="43"/>
      <c r="J20" s="42">
        <f>J19+K19</f>
        <v>0</v>
      </c>
      <c r="K20" s="43"/>
      <c r="L20" s="42">
        <f>L19+M19</f>
        <v>2613605290.0000014</v>
      </c>
      <c r="M20" s="46"/>
      <c r="N20" s="22">
        <f>B20+D20+F20+H20+J20</f>
        <v>2613605290.000001</v>
      </c>
      <c r="P20" s="5" t="s">
        <v>0</v>
      </c>
      <c r="Q20" s="42">
        <f>Q19+R19</f>
        <v>305358</v>
      </c>
      <c r="R20" s="43"/>
      <c r="S20" s="42">
        <f>S19+T19</f>
        <v>16274</v>
      </c>
      <c r="T20" s="43"/>
      <c r="U20" s="42">
        <f>U19+V19</f>
        <v>14448</v>
      </c>
      <c r="V20" s="43"/>
      <c r="W20" s="42">
        <f>W19+X19</f>
        <v>72278</v>
      </c>
      <c r="X20" s="43"/>
      <c r="Y20" s="42">
        <f>Y19+Z19</f>
        <v>6173</v>
      </c>
      <c r="Z20" s="43"/>
      <c r="AA20" s="42">
        <f>AA19+AB19</f>
        <v>414531</v>
      </c>
      <c r="AB20" s="43"/>
      <c r="AC20" s="23">
        <f>Q20+S20+U20+W20+Y20</f>
        <v>414531</v>
      </c>
      <c r="AE20" s="5" t="s">
        <v>0</v>
      </c>
      <c r="AF20" s="44">
        <f>IFERROR(B20/Q20,"N.A.")</f>
        <v>6580.7348816798685</v>
      </c>
      <c r="AG20" s="45"/>
      <c r="AH20" s="44">
        <f>IFERROR(D20/S20,"N.A.")</f>
        <v>6097.0462086764164</v>
      </c>
      <c r="AI20" s="45"/>
      <c r="AJ20" s="44">
        <f>IFERROR(F20/U20,"N.A.")</f>
        <v>10329.876799557032</v>
      </c>
      <c r="AK20" s="45"/>
      <c r="AL20" s="44">
        <f>IFERROR(H20/W20,"N.A.")</f>
        <v>4920.6654583690779</v>
      </c>
      <c r="AM20" s="45"/>
      <c r="AN20" s="44">
        <f>IFERROR(J20/Y20,"N.A.")</f>
        <v>0</v>
      </c>
      <c r="AO20" s="45"/>
      <c r="AP20" s="44">
        <f>IFERROR(L20/AA20,"N.A.")</f>
        <v>6304.9694473995951</v>
      </c>
      <c r="AQ20" s="45"/>
      <c r="AR20" s="16">
        <f>IFERROR(N20/AC20, "N.A.")</f>
        <v>6304.9694473995933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108791286</v>
      </c>
      <c r="C27" s="2"/>
      <c r="D27" s="2">
        <v>22443465</v>
      </c>
      <c r="E27" s="2"/>
      <c r="F27" s="2">
        <v>26777390.000000004</v>
      </c>
      <c r="G27" s="2"/>
      <c r="H27" s="2">
        <v>151720881</v>
      </c>
      <c r="I27" s="2"/>
      <c r="J27" s="2">
        <v>0</v>
      </c>
      <c r="K27" s="2"/>
      <c r="L27" s="1">
        <f>B27+D27+F27+H27+J27</f>
        <v>309733022</v>
      </c>
      <c r="M27" s="13">
        <f>C27+E27+G27+I27+K27</f>
        <v>0</v>
      </c>
      <c r="N27" s="14">
        <f>L27+M27</f>
        <v>309733022</v>
      </c>
      <c r="P27" s="3" t="s">
        <v>12</v>
      </c>
      <c r="Q27" s="2">
        <v>17066</v>
      </c>
      <c r="R27" s="2">
        <v>0</v>
      </c>
      <c r="S27" s="2">
        <v>4282</v>
      </c>
      <c r="T27" s="2">
        <v>0</v>
      </c>
      <c r="U27" s="2">
        <v>4186</v>
      </c>
      <c r="V27" s="2">
        <v>0</v>
      </c>
      <c r="W27" s="2">
        <v>29525</v>
      </c>
      <c r="X27" s="2">
        <v>0</v>
      </c>
      <c r="Y27" s="2">
        <v>874</v>
      </c>
      <c r="Z27" s="2">
        <v>0</v>
      </c>
      <c r="AA27" s="1">
        <f>Q27+S27+U27+W27+Y27</f>
        <v>55933</v>
      </c>
      <c r="AB27" s="13">
        <f>R27+T27+V27+X27+Z27</f>
        <v>0</v>
      </c>
      <c r="AC27" s="14">
        <f>AA27+AB27</f>
        <v>55933</v>
      </c>
      <c r="AE27" s="3" t="s">
        <v>12</v>
      </c>
      <c r="AF27" s="2">
        <f>IFERROR(B27/Q27, "N.A.")</f>
        <v>6374.7384272823156</v>
      </c>
      <c r="AG27" s="2" t="str">
        <f t="shared" ref="AG27:AR31" si="15">IFERROR(C27/R27, "N.A.")</f>
        <v>N.A.</v>
      </c>
      <c r="AH27" s="2">
        <f t="shared" si="15"/>
        <v>5241.3510042036432</v>
      </c>
      <c r="AI27" s="2" t="str">
        <f t="shared" si="15"/>
        <v>N.A.</v>
      </c>
      <c r="AJ27" s="2">
        <f t="shared" si="15"/>
        <v>6396.8920210224569</v>
      </c>
      <c r="AK27" s="2" t="str">
        <f t="shared" si="15"/>
        <v>N.A.</v>
      </c>
      <c r="AL27" s="2">
        <f t="shared" si="15"/>
        <v>5138.7258594411514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5537.572130942377</v>
      </c>
      <c r="AQ27" s="13" t="str">
        <f t="shared" si="15"/>
        <v>N.A.</v>
      </c>
      <c r="AR27" s="14">
        <f t="shared" si="15"/>
        <v>5537.572130942377</v>
      </c>
    </row>
    <row r="28" spans="1:44" ht="15" customHeight="1" thickBot="1" x14ac:dyDescent="0.3">
      <c r="A28" s="3" t="s">
        <v>13</v>
      </c>
      <c r="B28" s="2">
        <v>6301460.0000000009</v>
      </c>
      <c r="C28" s="2">
        <v>9143000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6301460.0000000009</v>
      </c>
      <c r="M28" s="13">
        <f t="shared" si="16"/>
        <v>9143000</v>
      </c>
      <c r="N28" s="14">
        <f t="shared" ref="N28:N30" si="17">L28+M28</f>
        <v>15444460</v>
      </c>
      <c r="P28" s="3" t="s">
        <v>13</v>
      </c>
      <c r="Q28" s="2">
        <v>1492</v>
      </c>
      <c r="R28" s="2">
        <v>552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1492</v>
      </c>
      <c r="AB28" s="13">
        <f t="shared" si="18"/>
        <v>552</v>
      </c>
      <c r="AC28" s="14">
        <f t="shared" ref="AC28:AC30" si="19">AA28+AB28</f>
        <v>2044</v>
      </c>
      <c r="AE28" s="3" t="s">
        <v>13</v>
      </c>
      <c r="AF28" s="2">
        <f t="shared" ref="AF28:AF31" si="20">IFERROR(B28/Q28, "N.A.")</f>
        <v>4223.4986595174269</v>
      </c>
      <c r="AG28" s="2">
        <f t="shared" si="15"/>
        <v>16563.405797101448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4223.4986595174269</v>
      </c>
      <c r="AQ28" s="13">
        <f t="shared" si="15"/>
        <v>16563.405797101448</v>
      </c>
      <c r="AR28" s="14">
        <f t="shared" si="15"/>
        <v>7555.9980430528376</v>
      </c>
    </row>
    <row r="29" spans="1:44" ht="15" customHeight="1" thickBot="1" x14ac:dyDescent="0.3">
      <c r="A29" s="3" t="s">
        <v>14</v>
      </c>
      <c r="B29" s="2">
        <v>187180864.00000006</v>
      </c>
      <c r="C29" s="2">
        <v>1019509286.9999998</v>
      </c>
      <c r="D29" s="2">
        <v>37259605.000000015</v>
      </c>
      <c r="E29" s="2">
        <v>18210810</v>
      </c>
      <c r="F29" s="2"/>
      <c r="G29" s="2">
        <v>86744540</v>
      </c>
      <c r="H29" s="2"/>
      <c r="I29" s="2">
        <v>93794210.000000015</v>
      </c>
      <c r="J29" s="2">
        <v>0</v>
      </c>
      <c r="K29" s="2"/>
      <c r="L29" s="1">
        <f t="shared" si="16"/>
        <v>224440469.00000006</v>
      </c>
      <c r="M29" s="13">
        <f t="shared" si="16"/>
        <v>1218258846.9999998</v>
      </c>
      <c r="N29" s="14">
        <f t="shared" si="17"/>
        <v>1442699315.9999998</v>
      </c>
      <c r="P29" s="3" t="s">
        <v>14</v>
      </c>
      <c r="Q29" s="2">
        <v>31308</v>
      </c>
      <c r="R29" s="2">
        <v>141000</v>
      </c>
      <c r="S29" s="2">
        <v>7216</v>
      </c>
      <c r="T29" s="2">
        <v>1537</v>
      </c>
      <c r="U29" s="2">
        <v>0</v>
      </c>
      <c r="V29" s="2">
        <v>6594</v>
      </c>
      <c r="W29" s="2">
        <v>0</v>
      </c>
      <c r="X29" s="2">
        <v>10891</v>
      </c>
      <c r="Y29" s="2">
        <v>1631</v>
      </c>
      <c r="Z29" s="2">
        <v>0</v>
      </c>
      <c r="AA29" s="1">
        <f t="shared" si="18"/>
        <v>40155</v>
      </c>
      <c r="AB29" s="13">
        <f t="shared" si="18"/>
        <v>160022</v>
      </c>
      <c r="AC29" s="14">
        <f t="shared" si="19"/>
        <v>200177</v>
      </c>
      <c r="AE29" s="3" t="s">
        <v>14</v>
      </c>
      <c r="AF29" s="2">
        <f t="shared" si="20"/>
        <v>5978.6911971381132</v>
      </c>
      <c r="AG29" s="2">
        <f t="shared" si="15"/>
        <v>7230.5623191489349</v>
      </c>
      <c r="AH29" s="2">
        <f t="shared" si="15"/>
        <v>5163.4707594235051</v>
      </c>
      <c r="AI29" s="2">
        <f t="shared" si="15"/>
        <v>11848.282368249837</v>
      </c>
      <c r="AJ29" s="2" t="str">
        <f t="shared" si="15"/>
        <v>N.A.</v>
      </c>
      <c r="AK29" s="2">
        <f t="shared" si="15"/>
        <v>13155.07127691841</v>
      </c>
      <c r="AL29" s="2" t="str">
        <f t="shared" si="15"/>
        <v>N.A.</v>
      </c>
      <c r="AM29" s="2">
        <f t="shared" si="15"/>
        <v>8612.0842897805542</v>
      </c>
      <c r="AN29" s="2">
        <f t="shared" si="15"/>
        <v>0</v>
      </c>
      <c r="AO29" s="2" t="str">
        <f t="shared" si="15"/>
        <v>N.A.</v>
      </c>
      <c r="AP29" s="15">
        <f t="shared" si="15"/>
        <v>5589.3529821940001</v>
      </c>
      <c r="AQ29" s="13">
        <f t="shared" si="15"/>
        <v>7613.0709964879816</v>
      </c>
      <c r="AR29" s="14">
        <f t="shared" si="15"/>
        <v>7207.1182803219135</v>
      </c>
    </row>
    <row r="30" spans="1:44" ht="15" customHeight="1" thickBot="1" x14ac:dyDescent="0.3">
      <c r="A30" s="3" t="s">
        <v>15</v>
      </c>
      <c r="B30" s="2"/>
      <c r="C30" s="2">
        <v>3534600</v>
      </c>
      <c r="D30" s="2">
        <v>681120</v>
      </c>
      <c r="E30" s="2"/>
      <c r="F30" s="2"/>
      <c r="G30" s="2"/>
      <c r="H30" s="2">
        <v>1118000</v>
      </c>
      <c r="I30" s="2"/>
      <c r="J30" s="2"/>
      <c r="K30" s="2"/>
      <c r="L30" s="1">
        <f t="shared" si="16"/>
        <v>1799120</v>
      </c>
      <c r="M30" s="13">
        <f t="shared" si="16"/>
        <v>3534600</v>
      </c>
      <c r="N30" s="14">
        <f t="shared" si="17"/>
        <v>5333720</v>
      </c>
      <c r="P30" s="3" t="s">
        <v>15</v>
      </c>
      <c r="Q30" s="2">
        <v>0</v>
      </c>
      <c r="R30" s="2">
        <v>411</v>
      </c>
      <c r="S30" s="2">
        <v>176</v>
      </c>
      <c r="T30" s="2">
        <v>0</v>
      </c>
      <c r="U30" s="2">
        <v>0</v>
      </c>
      <c r="V30" s="2">
        <v>0</v>
      </c>
      <c r="W30" s="2">
        <v>827</v>
      </c>
      <c r="X30" s="2">
        <v>0</v>
      </c>
      <c r="Y30" s="2">
        <v>0</v>
      </c>
      <c r="Z30" s="2">
        <v>0</v>
      </c>
      <c r="AA30" s="1">
        <f t="shared" si="18"/>
        <v>1003</v>
      </c>
      <c r="AB30" s="13">
        <f t="shared" si="18"/>
        <v>411</v>
      </c>
      <c r="AC30" s="21">
        <f t="shared" si="19"/>
        <v>1414</v>
      </c>
      <c r="AE30" s="3" t="s">
        <v>15</v>
      </c>
      <c r="AF30" s="2" t="str">
        <f t="shared" si="20"/>
        <v>N.A.</v>
      </c>
      <c r="AG30" s="2">
        <f t="shared" si="15"/>
        <v>8600</v>
      </c>
      <c r="AH30" s="2">
        <f t="shared" si="15"/>
        <v>3870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1351.8742442563482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1793.7387836490529</v>
      </c>
      <c r="AQ30" s="13">
        <f t="shared" si="15"/>
        <v>8600</v>
      </c>
      <c r="AR30" s="14">
        <f t="shared" si="15"/>
        <v>3772.0792079207922</v>
      </c>
    </row>
    <row r="31" spans="1:44" ht="15" customHeight="1" thickBot="1" x14ac:dyDescent="0.3">
      <c r="A31" s="4" t="s">
        <v>16</v>
      </c>
      <c r="B31" s="2">
        <v>302273610.00000018</v>
      </c>
      <c r="C31" s="2">
        <v>1032186886.9999996</v>
      </c>
      <c r="D31" s="2">
        <v>60384189.999999978</v>
      </c>
      <c r="E31" s="2">
        <v>18210810</v>
      </c>
      <c r="F31" s="2">
        <v>26777390.000000004</v>
      </c>
      <c r="G31" s="2">
        <v>86744540</v>
      </c>
      <c r="H31" s="2">
        <v>152838880.99999997</v>
      </c>
      <c r="I31" s="2">
        <v>93794210.000000015</v>
      </c>
      <c r="J31" s="2">
        <v>0</v>
      </c>
      <c r="K31" s="2"/>
      <c r="L31" s="1">
        <f t="shared" ref="L31" si="21">B31+D31+F31+H31+J31</f>
        <v>542274071.00000012</v>
      </c>
      <c r="M31" s="13">
        <f t="shared" ref="M31" si="22">C31+E31+G31+I31+K31</f>
        <v>1230936446.9999995</v>
      </c>
      <c r="N31" s="21">
        <f t="shared" ref="N31" si="23">L31+M31</f>
        <v>1773210517.9999995</v>
      </c>
      <c r="P31" s="4" t="s">
        <v>16</v>
      </c>
      <c r="Q31" s="2">
        <v>49866</v>
      </c>
      <c r="R31" s="2">
        <v>141963</v>
      </c>
      <c r="S31" s="2">
        <v>11674</v>
      </c>
      <c r="T31" s="2">
        <v>1537</v>
      </c>
      <c r="U31" s="2">
        <v>4186</v>
      </c>
      <c r="V31" s="2">
        <v>6594</v>
      </c>
      <c r="W31" s="2">
        <v>30352</v>
      </c>
      <c r="X31" s="2">
        <v>10891</v>
      </c>
      <c r="Y31" s="2">
        <v>2505</v>
      </c>
      <c r="Z31" s="2">
        <v>0</v>
      </c>
      <c r="AA31" s="1">
        <f t="shared" ref="AA31" si="24">Q31+S31+U31+W31+Y31</f>
        <v>98583</v>
      </c>
      <c r="AB31" s="13">
        <f t="shared" ref="AB31" si="25">R31+T31+V31+X31+Z31</f>
        <v>160985</v>
      </c>
      <c r="AC31" s="14">
        <f t="shared" ref="AC31" si="26">AA31+AB31</f>
        <v>259568</v>
      </c>
      <c r="AE31" s="4" t="s">
        <v>16</v>
      </c>
      <c r="AF31" s="2">
        <f t="shared" si="20"/>
        <v>6061.7176031765166</v>
      </c>
      <c r="AG31" s="2">
        <f t="shared" si="15"/>
        <v>7270.8162478955755</v>
      </c>
      <c r="AH31" s="2">
        <f t="shared" si="15"/>
        <v>5172.5364056878516</v>
      </c>
      <c r="AI31" s="2">
        <f t="shared" si="15"/>
        <v>11848.282368249837</v>
      </c>
      <c r="AJ31" s="2">
        <f t="shared" si="15"/>
        <v>6396.8920210224569</v>
      </c>
      <c r="AK31" s="2">
        <f t="shared" si="15"/>
        <v>13155.07127691841</v>
      </c>
      <c r="AL31" s="2">
        <f t="shared" si="15"/>
        <v>5035.5456312598826</v>
      </c>
      <c r="AM31" s="2">
        <f t="shared" si="15"/>
        <v>8612.0842897805542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5500.6854224359186</v>
      </c>
      <c r="AQ31" s="13">
        <f t="shared" ref="AQ31" si="28">IFERROR(M31/AB31, "N.A.")</f>
        <v>7646.2803801596392</v>
      </c>
      <c r="AR31" s="14">
        <f t="shared" ref="AR31" si="29">IFERROR(N31/AC31, "N.A.")</f>
        <v>6831.3910728595183</v>
      </c>
    </row>
    <row r="32" spans="1:44" ht="15" customHeight="1" thickBot="1" x14ac:dyDescent="0.3">
      <c r="A32" s="5" t="s">
        <v>0</v>
      </c>
      <c r="B32" s="42">
        <f>B31+C31</f>
        <v>1334460496.9999998</v>
      </c>
      <c r="C32" s="43"/>
      <c r="D32" s="42">
        <f>D31+E31</f>
        <v>78594999.99999997</v>
      </c>
      <c r="E32" s="43"/>
      <c r="F32" s="42">
        <f>F31+G31</f>
        <v>113521930</v>
      </c>
      <c r="G32" s="43"/>
      <c r="H32" s="42">
        <f>H31+I31</f>
        <v>246633091</v>
      </c>
      <c r="I32" s="43"/>
      <c r="J32" s="42">
        <f>J31+K31</f>
        <v>0</v>
      </c>
      <c r="K32" s="43"/>
      <c r="L32" s="42">
        <f>L31+M31</f>
        <v>1773210517.9999995</v>
      </c>
      <c r="M32" s="46"/>
      <c r="N32" s="22">
        <f>B32+D32+F32+H32+J32</f>
        <v>1773210517.9999998</v>
      </c>
      <c r="P32" s="5" t="s">
        <v>0</v>
      </c>
      <c r="Q32" s="42">
        <f>Q31+R31</f>
        <v>191829</v>
      </c>
      <c r="R32" s="43"/>
      <c r="S32" s="42">
        <f>S31+T31</f>
        <v>13211</v>
      </c>
      <c r="T32" s="43"/>
      <c r="U32" s="42">
        <f>U31+V31</f>
        <v>10780</v>
      </c>
      <c r="V32" s="43"/>
      <c r="W32" s="42">
        <f>W31+X31</f>
        <v>41243</v>
      </c>
      <c r="X32" s="43"/>
      <c r="Y32" s="42">
        <f>Y31+Z31</f>
        <v>2505</v>
      </c>
      <c r="Z32" s="43"/>
      <c r="AA32" s="42">
        <f>AA31+AB31</f>
        <v>259568</v>
      </c>
      <c r="AB32" s="43"/>
      <c r="AC32" s="23">
        <f>Q32+S32+U32+W32+Y32</f>
        <v>259568</v>
      </c>
      <c r="AE32" s="5" t="s">
        <v>0</v>
      </c>
      <c r="AF32" s="44">
        <f>IFERROR(B32/Q32,"N.A.")</f>
        <v>6956.5107309113837</v>
      </c>
      <c r="AG32" s="45"/>
      <c r="AH32" s="44">
        <f>IFERROR(D32/S32,"N.A.")</f>
        <v>5949.2089925062428</v>
      </c>
      <c r="AI32" s="45"/>
      <c r="AJ32" s="44">
        <f>IFERROR(F32/U32,"N.A.")</f>
        <v>10530.791280148424</v>
      </c>
      <c r="AK32" s="45"/>
      <c r="AL32" s="44">
        <f>IFERROR(H32/W32,"N.A.")</f>
        <v>5979.9988119195987</v>
      </c>
      <c r="AM32" s="45"/>
      <c r="AN32" s="44">
        <f>IFERROR(J32/Y32,"N.A.")</f>
        <v>0</v>
      </c>
      <c r="AO32" s="45"/>
      <c r="AP32" s="44">
        <f>IFERROR(L32/AA32,"N.A.")</f>
        <v>6831.3910728595183</v>
      </c>
      <c r="AQ32" s="45"/>
      <c r="AR32" s="16">
        <f>IFERROR(N32/AC32, "N.A.")</f>
        <v>6831.3910728595192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8650869.9999999981</v>
      </c>
      <c r="C39" s="2"/>
      <c r="D39" s="2">
        <v>2454010</v>
      </c>
      <c r="E39" s="2"/>
      <c r="F39" s="2">
        <v>10329629.999999998</v>
      </c>
      <c r="G39" s="2"/>
      <c r="H39" s="2">
        <v>84309876.999999955</v>
      </c>
      <c r="I39" s="2"/>
      <c r="J39" s="2">
        <v>0</v>
      </c>
      <c r="K39" s="2"/>
      <c r="L39" s="1">
        <f>B39+D39+F39+H39+J39</f>
        <v>105744386.99999996</v>
      </c>
      <c r="M39" s="13">
        <f>C39+E39+G39+I39+K39</f>
        <v>0</v>
      </c>
      <c r="N39" s="14">
        <f>L39+M39</f>
        <v>105744386.99999996</v>
      </c>
      <c r="P39" s="3" t="s">
        <v>12</v>
      </c>
      <c r="Q39" s="2">
        <v>2916</v>
      </c>
      <c r="R39" s="2">
        <v>0</v>
      </c>
      <c r="S39" s="2">
        <v>718</v>
      </c>
      <c r="T39" s="2">
        <v>0</v>
      </c>
      <c r="U39" s="2">
        <v>1662</v>
      </c>
      <c r="V39" s="2">
        <v>0</v>
      </c>
      <c r="W39" s="2">
        <v>23992</v>
      </c>
      <c r="X39" s="2">
        <v>0</v>
      </c>
      <c r="Y39" s="2">
        <v>2496</v>
      </c>
      <c r="Z39" s="2">
        <v>0</v>
      </c>
      <c r="AA39" s="1">
        <f>Q39+S39+U39+W39+Y39</f>
        <v>31784</v>
      </c>
      <c r="AB39" s="13">
        <f>R39+T39+V39+X39+Z39</f>
        <v>0</v>
      </c>
      <c r="AC39" s="14">
        <f>AA39+AB39</f>
        <v>31784</v>
      </c>
      <c r="AE39" s="3" t="s">
        <v>12</v>
      </c>
      <c r="AF39" s="2">
        <f>IFERROR(B39/Q39, "N.A.")</f>
        <v>2966.6906721536343</v>
      </c>
      <c r="AG39" s="2" t="str">
        <f t="shared" ref="AG39:AR43" si="30">IFERROR(C39/R39, "N.A.")</f>
        <v>N.A.</v>
      </c>
      <c r="AH39" s="2">
        <f t="shared" si="30"/>
        <v>3417.8412256267411</v>
      </c>
      <c r="AI39" s="2" t="str">
        <f t="shared" si="30"/>
        <v>N.A.</v>
      </c>
      <c r="AJ39" s="2">
        <f t="shared" si="30"/>
        <v>6215.180505415161</v>
      </c>
      <c r="AK39" s="2" t="str">
        <f t="shared" si="30"/>
        <v>N.A.</v>
      </c>
      <c r="AL39" s="2">
        <f t="shared" si="30"/>
        <v>3514.0829026342094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3326.9691354140432</v>
      </c>
      <c r="AQ39" s="13" t="str">
        <f t="shared" si="30"/>
        <v>N.A.</v>
      </c>
      <c r="AR39" s="14">
        <f t="shared" si="30"/>
        <v>3326.9691354140432</v>
      </c>
    </row>
    <row r="40" spans="1:44" ht="15" customHeight="1" thickBot="1" x14ac:dyDescent="0.3">
      <c r="A40" s="3" t="s">
        <v>13</v>
      </c>
      <c r="B40" s="2">
        <v>59753640.999999985</v>
      </c>
      <c r="C40" s="2">
        <v>1323000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59753640.999999985</v>
      </c>
      <c r="M40" s="13">
        <f t="shared" si="31"/>
        <v>1323000</v>
      </c>
      <c r="N40" s="14">
        <f t="shared" ref="N40:N42" si="32">L40+M40</f>
        <v>61076640.999999985</v>
      </c>
      <c r="P40" s="3" t="s">
        <v>13</v>
      </c>
      <c r="Q40" s="2">
        <v>13229</v>
      </c>
      <c r="R40" s="2">
        <v>189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13229</v>
      </c>
      <c r="AB40" s="13">
        <f t="shared" si="33"/>
        <v>189</v>
      </c>
      <c r="AC40" s="14">
        <f t="shared" ref="AC40:AC42" si="34">AA40+AB40</f>
        <v>13418</v>
      </c>
      <c r="AE40" s="3" t="s">
        <v>13</v>
      </c>
      <c r="AF40" s="2">
        <f t="shared" ref="AF40:AF43" si="35">IFERROR(B40/Q40, "N.A.")</f>
        <v>4516.8675636858407</v>
      </c>
      <c r="AG40" s="2">
        <f t="shared" si="30"/>
        <v>7000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4516.8675636858407</v>
      </c>
      <c r="AQ40" s="13">
        <f t="shared" si="30"/>
        <v>7000</v>
      </c>
      <c r="AR40" s="14">
        <f t="shared" si="30"/>
        <v>4551.8438664480536</v>
      </c>
    </row>
    <row r="41" spans="1:44" ht="15" customHeight="1" thickBot="1" x14ac:dyDescent="0.3">
      <c r="A41" s="3" t="s">
        <v>14</v>
      </c>
      <c r="B41" s="2">
        <v>70807143.999999955</v>
      </c>
      <c r="C41" s="2">
        <v>534484889.99999994</v>
      </c>
      <c r="D41" s="2">
        <v>18174320</v>
      </c>
      <c r="E41" s="2"/>
      <c r="F41" s="2"/>
      <c r="G41" s="2">
        <v>25394500</v>
      </c>
      <c r="H41" s="2"/>
      <c r="I41" s="2">
        <v>24712890.000000007</v>
      </c>
      <c r="J41" s="2">
        <v>0</v>
      </c>
      <c r="K41" s="2"/>
      <c r="L41" s="1">
        <f t="shared" si="31"/>
        <v>88981463.999999955</v>
      </c>
      <c r="M41" s="13">
        <f t="shared" si="31"/>
        <v>584592280</v>
      </c>
      <c r="N41" s="14">
        <f t="shared" si="32"/>
        <v>673573744</v>
      </c>
      <c r="P41" s="3" t="s">
        <v>14</v>
      </c>
      <c r="Q41" s="2">
        <v>16568</v>
      </c>
      <c r="R41" s="2">
        <v>80627</v>
      </c>
      <c r="S41" s="2">
        <v>2345</v>
      </c>
      <c r="T41" s="2">
        <v>0</v>
      </c>
      <c r="U41" s="2">
        <v>0</v>
      </c>
      <c r="V41" s="2">
        <v>2006</v>
      </c>
      <c r="W41" s="2">
        <v>0</v>
      </c>
      <c r="X41" s="2">
        <v>7043</v>
      </c>
      <c r="Y41" s="2">
        <v>1172</v>
      </c>
      <c r="Z41" s="2">
        <v>0</v>
      </c>
      <c r="AA41" s="1">
        <f t="shared" si="33"/>
        <v>20085</v>
      </c>
      <c r="AB41" s="13">
        <f t="shared" si="33"/>
        <v>89676</v>
      </c>
      <c r="AC41" s="14">
        <f t="shared" si="34"/>
        <v>109761</v>
      </c>
      <c r="AE41" s="3" t="s">
        <v>14</v>
      </c>
      <c r="AF41" s="2">
        <f t="shared" si="35"/>
        <v>4273.7291163689015</v>
      </c>
      <c r="AG41" s="2">
        <f t="shared" si="30"/>
        <v>6629.1055105609776</v>
      </c>
      <c r="AH41" s="2">
        <f t="shared" si="30"/>
        <v>7750.2430703624732</v>
      </c>
      <c r="AI41" s="2" t="str">
        <f t="shared" si="30"/>
        <v>N.A.</v>
      </c>
      <c r="AJ41" s="2" t="str">
        <f t="shared" si="30"/>
        <v>N.A.</v>
      </c>
      <c r="AK41" s="2">
        <f t="shared" si="30"/>
        <v>12659.272183449651</v>
      </c>
      <c r="AL41" s="2" t="str">
        <f t="shared" si="30"/>
        <v>N.A.</v>
      </c>
      <c r="AM41" s="2">
        <f t="shared" si="30"/>
        <v>3508.8584410052545</v>
      </c>
      <c r="AN41" s="2">
        <f t="shared" si="30"/>
        <v>0</v>
      </c>
      <c r="AO41" s="2" t="str">
        <f t="shared" si="30"/>
        <v>N.A.</v>
      </c>
      <c r="AP41" s="15">
        <f t="shared" si="30"/>
        <v>4430.2446601941729</v>
      </c>
      <c r="AQ41" s="13">
        <f t="shared" si="30"/>
        <v>6518.9379544136673</v>
      </c>
      <c r="AR41" s="14">
        <f t="shared" si="30"/>
        <v>6136.7311157879394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139211655.00000012</v>
      </c>
      <c r="C43" s="2">
        <v>535807890</v>
      </c>
      <c r="D43" s="2">
        <v>20628330.000000004</v>
      </c>
      <c r="E43" s="2"/>
      <c r="F43" s="2">
        <v>10329629.999999998</v>
      </c>
      <c r="G43" s="2">
        <v>25394500</v>
      </c>
      <c r="H43" s="2">
        <v>84309876.999999955</v>
      </c>
      <c r="I43" s="2">
        <v>24712890.000000007</v>
      </c>
      <c r="J43" s="2">
        <v>0</v>
      </c>
      <c r="K43" s="2"/>
      <c r="L43" s="1">
        <f t="shared" ref="L43" si="36">B43+D43+F43+H43+J43</f>
        <v>254479492.00000006</v>
      </c>
      <c r="M43" s="13">
        <f t="shared" ref="M43" si="37">C43+E43+G43+I43+K43</f>
        <v>585915280</v>
      </c>
      <c r="N43" s="21">
        <f t="shared" ref="N43" si="38">L43+M43</f>
        <v>840394772</v>
      </c>
      <c r="P43" s="4" t="s">
        <v>16</v>
      </c>
      <c r="Q43" s="2">
        <v>32713</v>
      </c>
      <c r="R43" s="2">
        <v>80816</v>
      </c>
      <c r="S43" s="2">
        <v>3063</v>
      </c>
      <c r="T43" s="2">
        <v>0</v>
      </c>
      <c r="U43" s="2">
        <v>1662</v>
      </c>
      <c r="V43" s="2">
        <v>2006</v>
      </c>
      <c r="W43" s="2">
        <v>23992</v>
      </c>
      <c r="X43" s="2">
        <v>7043</v>
      </c>
      <c r="Y43" s="2">
        <v>3668</v>
      </c>
      <c r="Z43" s="2">
        <v>0</v>
      </c>
      <c r="AA43" s="1">
        <f t="shared" ref="AA43" si="39">Q43+S43+U43+W43+Y43</f>
        <v>65098</v>
      </c>
      <c r="AB43" s="13">
        <f t="shared" ref="AB43" si="40">R43+T43+V43+X43+Z43</f>
        <v>89865</v>
      </c>
      <c r="AC43" s="21">
        <f t="shared" ref="AC43" si="41">AA43+AB43</f>
        <v>154963</v>
      </c>
      <c r="AE43" s="4" t="s">
        <v>16</v>
      </c>
      <c r="AF43" s="2">
        <f t="shared" si="35"/>
        <v>4255.5453489438487</v>
      </c>
      <c r="AG43" s="2">
        <f t="shared" si="30"/>
        <v>6629.972901405662</v>
      </c>
      <c r="AH43" s="2">
        <f t="shared" si="30"/>
        <v>6734.6816846229203</v>
      </c>
      <c r="AI43" s="2" t="str">
        <f t="shared" si="30"/>
        <v>N.A.</v>
      </c>
      <c r="AJ43" s="2">
        <f t="shared" si="30"/>
        <v>6215.180505415161</v>
      </c>
      <c r="AK43" s="2">
        <f t="shared" si="30"/>
        <v>12659.272183449651</v>
      </c>
      <c r="AL43" s="2">
        <f t="shared" si="30"/>
        <v>3514.0829026342094</v>
      </c>
      <c r="AM43" s="2">
        <f t="shared" si="30"/>
        <v>3508.8584410052545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3909.1752742019735</v>
      </c>
      <c r="AQ43" s="13">
        <f t="shared" ref="AQ43" si="43">IFERROR(M43/AB43, "N.A.")</f>
        <v>6519.9497023312742</v>
      </c>
      <c r="AR43" s="14">
        <f t="shared" ref="AR43" si="44">IFERROR(N43/AC43, "N.A.")</f>
        <v>5423.196324283861</v>
      </c>
    </row>
    <row r="44" spans="1:44" ht="15" customHeight="1" thickBot="1" x14ac:dyDescent="0.3">
      <c r="A44" s="5" t="s">
        <v>0</v>
      </c>
      <c r="B44" s="42">
        <f>B43+C43</f>
        <v>675019545.00000012</v>
      </c>
      <c r="C44" s="43"/>
      <c r="D44" s="42">
        <f>D43+E43</f>
        <v>20628330.000000004</v>
      </c>
      <c r="E44" s="43"/>
      <c r="F44" s="42">
        <f>F43+G43</f>
        <v>35724130</v>
      </c>
      <c r="G44" s="43"/>
      <c r="H44" s="42">
        <f>H43+I43</f>
        <v>109022766.99999997</v>
      </c>
      <c r="I44" s="43"/>
      <c r="J44" s="42">
        <f>J43+K43</f>
        <v>0</v>
      </c>
      <c r="K44" s="43"/>
      <c r="L44" s="42">
        <f>L43+M43</f>
        <v>840394772</v>
      </c>
      <c r="M44" s="46"/>
      <c r="N44" s="22">
        <f>B44+D44+F44+H44+J44</f>
        <v>840394772.00000012</v>
      </c>
      <c r="P44" s="5" t="s">
        <v>0</v>
      </c>
      <c r="Q44" s="42">
        <f>Q43+R43</f>
        <v>113529</v>
      </c>
      <c r="R44" s="43"/>
      <c r="S44" s="42">
        <f>S43+T43</f>
        <v>3063</v>
      </c>
      <c r="T44" s="43"/>
      <c r="U44" s="42">
        <f>U43+V43</f>
        <v>3668</v>
      </c>
      <c r="V44" s="43"/>
      <c r="W44" s="42">
        <f>W43+X43</f>
        <v>31035</v>
      </c>
      <c r="X44" s="43"/>
      <c r="Y44" s="42">
        <f>Y43+Z43</f>
        <v>3668</v>
      </c>
      <c r="Z44" s="43"/>
      <c r="AA44" s="42">
        <f>AA43+AB43</f>
        <v>154963</v>
      </c>
      <c r="AB44" s="46"/>
      <c r="AC44" s="22">
        <f>Q44+S44+U44+W44+Y44</f>
        <v>154963</v>
      </c>
      <c r="AE44" s="5" t="s">
        <v>0</v>
      </c>
      <c r="AF44" s="44">
        <f>IFERROR(B44/Q44,"N.A.")</f>
        <v>5945.7895779932887</v>
      </c>
      <c r="AG44" s="45"/>
      <c r="AH44" s="44">
        <f>IFERROR(D44/S44,"N.A.")</f>
        <v>6734.6816846229203</v>
      </c>
      <c r="AI44" s="45"/>
      <c r="AJ44" s="44">
        <f>IFERROR(F44/U44,"N.A.")</f>
        <v>9739.4029443838608</v>
      </c>
      <c r="AK44" s="45"/>
      <c r="AL44" s="44">
        <f>IFERROR(H44/W44,"N.A.")</f>
        <v>3512.8972772676002</v>
      </c>
      <c r="AM44" s="45"/>
      <c r="AN44" s="44">
        <f>IFERROR(J44/Y44,"N.A.")</f>
        <v>0</v>
      </c>
      <c r="AO44" s="45"/>
      <c r="AP44" s="44">
        <f>IFERROR(L44/AA44,"N.A.")</f>
        <v>5423.196324283861</v>
      </c>
      <c r="AQ44" s="45"/>
      <c r="AR44" s="16">
        <f>IFERROR(N44/AC44, "N.A.")</f>
        <v>5423.1963242838619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9468933.9999999981</v>
      </c>
      <c r="C15" s="2"/>
      <c r="D15" s="2"/>
      <c r="E15" s="2"/>
      <c r="F15" s="2">
        <v>1589280</v>
      </c>
      <c r="G15" s="2"/>
      <c r="H15" s="2">
        <v>14787170</v>
      </c>
      <c r="I15" s="2"/>
      <c r="J15" s="2">
        <v>0</v>
      </c>
      <c r="K15" s="2"/>
      <c r="L15" s="1">
        <f>B15+D15+F15+H15+J15</f>
        <v>25845384</v>
      </c>
      <c r="M15" s="13">
        <f>C15+E15+G15+I15+K15</f>
        <v>0</v>
      </c>
      <c r="N15" s="14">
        <f>L15+M15</f>
        <v>25845384</v>
      </c>
      <c r="P15" s="3" t="s">
        <v>12</v>
      </c>
      <c r="Q15" s="2">
        <v>2784</v>
      </c>
      <c r="R15" s="2">
        <v>0</v>
      </c>
      <c r="S15" s="2">
        <v>0</v>
      </c>
      <c r="T15" s="2">
        <v>0</v>
      </c>
      <c r="U15" s="2">
        <v>674</v>
      </c>
      <c r="V15" s="2">
        <v>0</v>
      </c>
      <c r="W15" s="2">
        <v>6125</v>
      </c>
      <c r="X15" s="2">
        <v>0</v>
      </c>
      <c r="Y15" s="2">
        <v>1025</v>
      </c>
      <c r="Z15" s="2">
        <v>0</v>
      </c>
      <c r="AA15" s="1">
        <f>Q15+S15+U15+W15+Y15</f>
        <v>10608</v>
      </c>
      <c r="AB15" s="13">
        <f>R15+T15+V15+X15+Z15</f>
        <v>0</v>
      </c>
      <c r="AC15" s="14">
        <f>AA15+AB15</f>
        <v>10608</v>
      </c>
      <c r="AE15" s="3" t="s">
        <v>12</v>
      </c>
      <c r="AF15" s="2">
        <f>IFERROR(B15/Q15, "N.A.")</f>
        <v>3401.1975574712637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2357.9821958456973</v>
      </c>
      <c r="AK15" s="2" t="str">
        <f t="shared" si="0"/>
        <v>N.A.</v>
      </c>
      <c r="AL15" s="2">
        <f t="shared" si="0"/>
        <v>2414.2318367346938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2436.4049773755655</v>
      </c>
      <c r="AQ15" s="13" t="str">
        <f t="shared" si="0"/>
        <v>N.A.</v>
      </c>
      <c r="AR15" s="14">
        <f t="shared" si="0"/>
        <v>2436.4049773755655</v>
      </c>
    </row>
    <row r="16" spans="1:44" ht="15" customHeight="1" thickBot="1" x14ac:dyDescent="0.3">
      <c r="A16" s="3" t="s">
        <v>13</v>
      </c>
      <c r="B16" s="2">
        <v>4731290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4731290</v>
      </c>
      <c r="M16" s="13">
        <f t="shared" si="1"/>
        <v>0</v>
      </c>
      <c r="N16" s="14">
        <f t="shared" ref="N16:N18" si="2">L16+M16</f>
        <v>4731290</v>
      </c>
      <c r="P16" s="3" t="s">
        <v>13</v>
      </c>
      <c r="Q16" s="2">
        <v>1729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1729</v>
      </c>
      <c r="AB16" s="13">
        <f t="shared" si="3"/>
        <v>0</v>
      </c>
      <c r="AC16" s="14">
        <f t="shared" ref="AC16:AC18" si="4">AA16+AB16</f>
        <v>1729</v>
      </c>
      <c r="AE16" s="3" t="s">
        <v>13</v>
      </c>
      <c r="AF16" s="2">
        <f t="shared" ref="AF16:AF19" si="5">IFERROR(B16/Q16, "N.A.")</f>
        <v>2736.4314632735686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2736.4314632735686</v>
      </c>
      <c r="AQ16" s="13" t="str">
        <f t="shared" si="0"/>
        <v>N.A.</v>
      </c>
      <c r="AR16" s="14">
        <f t="shared" si="0"/>
        <v>2736.4314632735686</v>
      </c>
    </row>
    <row r="17" spans="1:44" ht="15" customHeight="1" thickBot="1" x14ac:dyDescent="0.3">
      <c r="A17" s="3" t="s">
        <v>14</v>
      </c>
      <c r="B17" s="2">
        <v>30472040</v>
      </c>
      <c r="C17" s="2">
        <v>36896270.000000007</v>
      </c>
      <c r="D17" s="2"/>
      <c r="E17" s="2"/>
      <c r="F17" s="2"/>
      <c r="G17" s="2">
        <v>8015200</v>
      </c>
      <c r="H17" s="2"/>
      <c r="I17" s="2">
        <v>2809620.0000000005</v>
      </c>
      <c r="J17" s="2">
        <v>0</v>
      </c>
      <c r="K17" s="2"/>
      <c r="L17" s="1">
        <f t="shared" si="1"/>
        <v>30472040</v>
      </c>
      <c r="M17" s="13">
        <f t="shared" si="1"/>
        <v>47721090.000000007</v>
      </c>
      <c r="N17" s="14">
        <f t="shared" si="2"/>
        <v>78193130</v>
      </c>
      <c r="P17" s="3" t="s">
        <v>14</v>
      </c>
      <c r="Q17" s="2">
        <v>6236</v>
      </c>
      <c r="R17" s="2">
        <v>5208</v>
      </c>
      <c r="S17" s="2">
        <v>0</v>
      </c>
      <c r="T17" s="2">
        <v>0</v>
      </c>
      <c r="U17" s="2">
        <v>0</v>
      </c>
      <c r="V17" s="2">
        <v>763</v>
      </c>
      <c r="W17" s="2">
        <v>0</v>
      </c>
      <c r="X17" s="2">
        <v>1492</v>
      </c>
      <c r="Y17" s="2">
        <v>1658</v>
      </c>
      <c r="Z17" s="2">
        <v>0</v>
      </c>
      <c r="AA17" s="1">
        <f t="shared" si="3"/>
        <v>7894</v>
      </c>
      <c r="AB17" s="13">
        <f t="shared" si="3"/>
        <v>7463</v>
      </c>
      <c r="AC17" s="14">
        <f t="shared" si="4"/>
        <v>15357</v>
      </c>
      <c r="AE17" s="3" t="s">
        <v>14</v>
      </c>
      <c r="AF17" s="2">
        <f t="shared" si="5"/>
        <v>4886.4720974983966</v>
      </c>
      <c r="AG17" s="2">
        <f t="shared" si="0"/>
        <v>7084.5372503840263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10504.849279161206</v>
      </c>
      <c r="AL17" s="2" t="str">
        <f t="shared" si="0"/>
        <v>N.A.</v>
      </c>
      <c r="AM17" s="2">
        <f t="shared" si="0"/>
        <v>1883.1233243967831</v>
      </c>
      <c r="AN17" s="2">
        <f t="shared" si="0"/>
        <v>0</v>
      </c>
      <c r="AO17" s="2" t="str">
        <f t="shared" si="0"/>
        <v>N.A.</v>
      </c>
      <c r="AP17" s="15">
        <f t="shared" si="0"/>
        <v>3860.152014187991</v>
      </c>
      <c r="AQ17" s="13">
        <f t="shared" si="0"/>
        <v>6394.3574969851279</v>
      </c>
      <c r="AR17" s="14">
        <f t="shared" si="0"/>
        <v>5091.6930390050138</v>
      </c>
    </row>
    <row r="18" spans="1:44" ht="15" customHeight="1" thickBot="1" x14ac:dyDescent="0.3">
      <c r="A18" s="3" t="s">
        <v>15</v>
      </c>
      <c r="B18" s="2">
        <v>7230266</v>
      </c>
      <c r="C18" s="2">
        <v>1644750</v>
      </c>
      <c r="D18" s="2">
        <v>804960</v>
      </c>
      <c r="E18" s="2"/>
      <c r="F18" s="2"/>
      <c r="G18" s="2">
        <v>10226750</v>
      </c>
      <c r="H18" s="2">
        <v>3994844.9999999995</v>
      </c>
      <c r="I18" s="2"/>
      <c r="J18" s="2">
        <v>0</v>
      </c>
      <c r="K18" s="2"/>
      <c r="L18" s="1">
        <f t="shared" si="1"/>
        <v>12030071</v>
      </c>
      <c r="M18" s="13">
        <f t="shared" si="1"/>
        <v>11871500</v>
      </c>
      <c r="N18" s="14">
        <f t="shared" si="2"/>
        <v>23901571</v>
      </c>
      <c r="P18" s="3" t="s">
        <v>15</v>
      </c>
      <c r="Q18" s="2">
        <v>2844</v>
      </c>
      <c r="R18" s="2">
        <v>255</v>
      </c>
      <c r="S18" s="2">
        <v>470</v>
      </c>
      <c r="T18" s="2">
        <v>0</v>
      </c>
      <c r="U18" s="2">
        <v>0</v>
      </c>
      <c r="V18" s="2">
        <v>697</v>
      </c>
      <c r="W18" s="2">
        <v>11065</v>
      </c>
      <c r="X18" s="2">
        <v>0</v>
      </c>
      <c r="Y18" s="2">
        <v>4737</v>
      </c>
      <c r="Z18" s="2">
        <v>0</v>
      </c>
      <c r="AA18" s="1">
        <f t="shared" si="3"/>
        <v>19116</v>
      </c>
      <c r="AB18" s="13">
        <f t="shared" si="3"/>
        <v>952</v>
      </c>
      <c r="AC18" s="21">
        <f t="shared" si="4"/>
        <v>20068</v>
      </c>
      <c r="AE18" s="3" t="s">
        <v>15</v>
      </c>
      <c r="AF18" s="2">
        <f t="shared" si="5"/>
        <v>2542.2876230661041</v>
      </c>
      <c r="AG18" s="2">
        <f t="shared" si="0"/>
        <v>6450</v>
      </c>
      <c r="AH18" s="2">
        <f t="shared" si="0"/>
        <v>1712.6808510638298</v>
      </c>
      <c r="AI18" s="2" t="str">
        <f t="shared" si="0"/>
        <v>N.A.</v>
      </c>
      <c r="AJ18" s="2" t="str">
        <f t="shared" si="0"/>
        <v>N.A.</v>
      </c>
      <c r="AK18" s="2">
        <f t="shared" si="0"/>
        <v>14672.525107604017</v>
      </c>
      <c r="AL18" s="2">
        <f t="shared" si="0"/>
        <v>361.03434252146405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629.31947060054404</v>
      </c>
      <c r="AQ18" s="13">
        <f t="shared" si="0"/>
        <v>12470.063025210084</v>
      </c>
      <c r="AR18" s="14">
        <f t="shared" si="0"/>
        <v>1191.0290512258321</v>
      </c>
    </row>
    <row r="19" spans="1:44" ht="15" customHeight="1" thickBot="1" x14ac:dyDescent="0.3">
      <c r="A19" s="4" t="s">
        <v>16</v>
      </c>
      <c r="B19" s="2">
        <v>51902530</v>
      </c>
      <c r="C19" s="2">
        <v>38541019.999999993</v>
      </c>
      <c r="D19" s="2">
        <v>804960</v>
      </c>
      <c r="E19" s="2"/>
      <c r="F19" s="2">
        <v>1589280</v>
      </c>
      <c r="G19" s="2">
        <v>18241950</v>
      </c>
      <c r="H19" s="2">
        <v>18782014.999999989</v>
      </c>
      <c r="I19" s="2">
        <v>2809620.0000000005</v>
      </c>
      <c r="J19" s="2">
        <v>0</v>
      </c>
      <c r="K19" s="2"/>
      <c r="L19" s="1">
        <f t="shared" ref="L19" si="6">B19+D19+F19+H19+J19</f>
        <v>73078784.999999985</v>
      </c>
      <c r="M19" s="13">
        <f t="shared" ref="M19" si="7">C19+E19+G19+I19+K19</f>
        <v>59592589.999999993</v>
      </c>
      <c r="N19" s="21">
        <f t="shared" ref="N19" si="8">L19+M19</f>
        <v>132671374.99999997</v>
      </c>
      <c r="P19" s="4" t="s">
        <v>16</v>
      </c>
      <c r="Q19" s="2">
        <v>13593</v>
      </c>
      <c r="R19" s="2">
        <v>5463</v>
      </c>
      <c r="S19" s="2">
        <v>470</v>
      </c>
      <c r="T19" s="2">
        <v>0</v>
      </c>
      <c r="U19" s="2">
        <v>674</v>
      </c>
      <c r="V19" s="2">
        <v>1460</v>
      </c>
      <c r="W19" s="2">
        <v>17190</v>
      </c>
      <c r="X19" s="2">
        <v>1492</v>
      </c>
      <c r="Y19" s="2">
        <v>7420</v>
      </c>
      <c r="Z19" s="2">
        <v>0</v>
      </c>
      <c r="AA19" s="1">
        <f t="shared" ref="AA19" si="9">Q19+S19+U19+W19+Y19</f>
        <v>39347</v>
      </c>
      <c r="AB19" s="13">
        <f t="shared" ref="AB19" si="10">R19+T19+V19+X19+Z19</f>
        <v>8415</v>
      </c>
      <c r="AC19" s="14">
        <f t="shared" ref="AC19" si="11">AA19+AB19</f>
        <v>47762</v>
      </c>
      <c r="AE19" s="4" t="s">
        <v>16</v>
      </c>
      <c r="AF19" s="2">
        <f t="shared" si="5"/>
        <v>3818.3278157875379</v>
      </c>
      <c r="AG19" s="2">
        <f t="shared" si="0"/>
        <v>7054.9185429251311</v>
      </c>
      <c r="AH19" s="2">
        <f t="shared" si="0"/>
        <v>1712.6808510638298</v>
      </c>
      <c r="AI19" s="2" t="str">
        <f t="shared" si="0"/>
        <v>N.A.</v>
      </c>
      <c r="AJ19" s="2">
        <f t="shared" si="0"/>
        <v>2357.9821958456973</v>
      </c>
      <c r="AK19" s="2">
        <f t="shared" si="0"/>
        <v>12494.486301369863</v>
      </c>
      <c r="AL19" s="2">
        <f t="shared" si="0"/>
        <v>1092.6128563118086</v>
      </c>
      <c r="AM19" s="2">
        <f t="shared" si="0"/>
        <v>1883.1233243967831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1857.2898823290209</v>
      </c>
      <c r="AQ19" s="13">
        <f t="shared" ref="AQ19" si="13">IFERROR(M19/AB19, "N.A.")</f>
        <v>7081.7100415923933</v>
      </c>
      <c r="AR19" s="14">
        <f t="shared" ref="AR19" si="14">IFERROR(N19/AC19, "N.A.")</f>
        <v>2777.760039361835</v>
      </c>
    </row>
    <row r="20" spans="1:44" ht="15" customHeight="1" thickBot="1" x14ac:dyDescent="0.3">
      <c r="A20" s="5" t="s">
        <v>0</v>
      </c>
      <c r="B20" s="42">
        <f>B19+C19</f>
        <v>90443550</v>
      </c>
      <c r="C20" s="43"/>
      <c r="D20" s="42">
        <f>D19+E19</f>
        <v>804960</v>
      </c>
      <c r="E20" s="43"/>
      <c r="F20" s="42">
        <f>F19+G19</f>
        <v>19831230</v>
      </c>
      <c r="G20" s="43"/>
      <c r="H20" s="42">
        <f>H19+I19</f>
        <v>21591634.999999989</v>
      </c>
      <c r="I20" s="43"/>
      <c r="J20" s="42">
        <f>J19+K19</f>
        <v>0</v>
      </c>
      <c r="K20" s="43"/>
      <c r="L20" s="42">
        <f>L19+M19</f>
        <v>132671374.99999997</v>
      </c>
      <c r="M20" s="46"/>
      <c r="N20" s="22">
        <f>B20+D20+F20+H20+J20</f>
        <v>132671374.99999999</v>
      </c>
      <c r="P20" s="5" t="s">
        <v>0</v>
      </c>
      <c r="Q20" s="42">
        <f>Q19+R19</f>
        <v>19056</v>
      </c>
      <c r="R20" s="43"/>
      <c r="S20" s="42">
        <f>S19+T19</f>
        <v>470</v>
      </c>
      <c r="T20" s="43"/>
      <c r="U20" s="42">
        <f>U19+V19</f>
        <v>2134</v>
      </c>
      <c r="V20" s="43"/>
      <c r="W20" s="42">
        <f>W19+X19</f>
        <v>18682</v>
      </c>
      <c r="X20" s="43"/>
      <c r="Y20" s="42">
        <f>Y19+Z19</f>
        <v>7420</v>
      </c>
      <c r="Z20" s="43"/>
      <c r="AA20" s="42">
        <f>AA19+AB19</f>
        <v>47762</v>
      </c>
      <c r="AB20" s="43"/>
      <c r="AC20" s="23">
        <f>Q20+S20+U20+W20+Y20</f>
        <v>47762</v>
      </c>
      <c r="AE20" s="5" t="s">
        <v>0</v>
      </c>
      <c r="AF20" s="44">
        <f>IFERROR(B20/Q20,"N.A.")</f>
        <v>4746.1980478589421</v>
      </c>
      <c r="AG20" s="45"/>
      <c r="AH20" s="44">
        <f>IFERROR(D20/S20,"N.A.")</f>
        <v>1712.6808510638298</v>
      </c>
      <c r="AI20" s="45"/>
      <c r="AJ20" s="44">
        <f>IFERROR(F20/U20,"N.A.")</f>
        <v>9292.9850046860356</v>
      </c>
      <c r="AK20" s="45"/>
      <c r="AL20" s="44">
        <f>IFERROR(H20/W20,"N.A.")</f>
        <v>1155.7453698747452</v>
      </c>
      <c r="AM20" s="45"/>
      <c r="AN20" s="44">
        <f>IFERROR(J20/Y20,"N.A.")</f>
        <v>0</v>
      </c>
      <c r="AO20" s="45"/>
      <c r="AP20" s="44">
        <f>IFERROR(L20/AA20,"N.A.")</f>
        <v>2777.760039361835</v>
      </c>
      <c r="AQ20" s="45"/>
      <c r="AR20" s="16">
        <f>IFERROR(N20/AC20, "N.A.")</f>
        <v>2777.7600393618354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8837350.0000000019</v>
      </c>
      <c r="C27" s="2"/>
      <c r="D27" s="2"/>
      <c r="E27" s="2"/>
      <c r="F27" s="2">
        <v>1589280</v>
      </c>
      <c r="G27" s="2"/>
      <c r="H27" s="2">
        <v>5848000</v>
      </c>
      <c r="I27" s="2"/>
      <c r="J27" s="2">
        <v>0</v>
      </c>
      <c r="K27" s="2"/>
      <c r="L27" s="1">
        <f>B27+D27+F27+H27+J27</f>
        <v>16274630.000000002</v>
      </c>
      <c r="M27" s="13">
        <f>C27+E27+G27+I27+K27</f>
        <v>0</v>
      </c>
      <c r="N27" s="14">
        <f>L27+M27</f>
        <v>16274630.000000002</v>
      </c>
      <c r="P27" s="3" t="s">
        <v>12</v>
      </c>
      <c r="Q27" s="2">
        <v>2341</v>
      </c>
      <c r="R27" s="2">
        <v>0</v>
      </c>
      <c r="S27" s="2">
        <v>0</v>
      </c>
      <c r="T27" s="2">
        <v>0</v>
      </c>
      <c r="U27" s="2">
        <v>674</v>
      </c>
      <c r="V27" s="2">
        <v>0</v>
      </c>
      <c r="W27" s="2">
        <v>1642</v>
      </c>
      <c r="X27" s="2">
        <v>0</v>
      </c>
      <c r="Y27" s="2">
        <v>320</v>
      </c>
      <c r="Z27" s="2">
        <v>0</v>
      </c>
      <c r="AA27" s="1">
        <f>Q27+S27+U27+W27+Y27</f>
        <v>4977</v>
      </c>
      <c r="AB27" s="13">
        <f>R27+T27+V27+X27+Z27</f>
        <v>0</v>
      </c>
      <c r="AC27" s="14">
        <f>AA27+AB27</f>
        <v>4977</v>
      </c>
      <c r="AE27" s="3" t="s">
        <v>12</v>
      </c>
      <c r="AF27" s="2">
        <f>IFERROR(B27/Q27, "N.A.")</f>
        <v>3775.0320375907741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2357.9821958456973</v>
      </c>
      <c r="AK27" s="2" t="str">
        <f t="shared" si="15"/>
        <v>N.A.</v>
      </c>
      <c r="AL27" s="2">
        <f t="shared" si="15"/>
        <v>3561.5103532277708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3269.9678521197511</v>
      </c>
      <c r="AQ27" s="13" t="str">
        <f t="shared" si="15"/>
        <v>N.A.</v>
      </c>
      <c r="AR27" s="14">
        <f t="shared" si="15"/>
        <v>3269.9678521197511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20688200</v>
      </c>
      <c r="C29" s="2">
        <v>31242269.999999993</v>
      </c>
      <c r="D29" s="2"/>
      <c r="E29" s="2"/>
      <c r="F29" s="2"/>
      <c r="G29" s="2">
        <v>0</v>
      </c>
      <c r="H29" s="2"/>
      <c r="I29" s="2">
        <v>513850.00000000006</v>
      </c>
      <c r="J29" s="2">
        <v>0</v>
      </c>
      <c r="K29" s="2"/>
      <c r="L29" s="1">
        <f t="shared" si="16"/>
        <v>20688200</v>
      </c>
      <c r="M29" s="13">
        <f t="shared" si="16"/>
        <v>31756119.999999993</v>
      </c>
      <c r="N29" s="14">
        <f t="shared" si="17"/>
        <v>52444319.999999993</v>
      </c>
      <c r="P29" s="3" t="s">
        <v>14</v>
      </c>
      <c r="Q29" s="2">
        <v>3590</v>
      </c>
      <c r="R29" s="2">
        <v>3682</v>
      </c>
      <c r="S29" s="2">
        <v>0</v>
      </c>
      <c r="T29" s="2">
        <v>0</v>
      </c>
      <c r="U29" s="2">
        <v>0</v>
      </c>
      <c r="V29" s="2">
        <v>239</v>
      </c>
      <c r="W29" s="2">
        <v>0</v>
      </c>
      <c r="X29" s="2">
        <v>794</v>
      </c>
      <c r="Y29" s="2">
        <v>1018</v>
      </c>
      <c r="Z29" s="2">
        <v>0</v>
      </c>
      <c r="AA29" s="1">
        <f t="shared" si="18"/>
        <v>4608</v>
      </c>
      <c r="AB29" s="13">
        <f t="shared" si="18"/>
        <v>4715</v>
      </c>
      <c r="AC29" s="14">
        <f t="shared" si="19"/>
        <v>9323</v>
      </c>
      <c r="AE29" s="3" t="s">
        <v>14</v>
      </c>
      <c r="AF29" s="2">
        <f t="shared" si="20"/>
        <v>5762.7298050139279</v>
      </c>
      <c r="AG29" s="2">
        <f t="shared" si="15"/>
        <v>8485.1357957631699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647.16624685138549</v>
      </c>
      <c r="AN29" s="2">
        <f t="shared" si="15"/>
        <v>0</v>
      </c>
      <c r="AO29" s="2" t="str">
        <f t="shared" si="15"/>
        <v>N.A.</v>
      </c>
      <c r="AP29" s="15">
        <f t="shared" si="15"/>
        <v>4489.6267361111113</v>
      </c>
      <c r="AQ29" s="13">
        <f t="shared" si="15"/>
        <v>6735.1261930010587</v>
      </c>
      <c r="AR29" s="14">
        <f t="shared" si="15"/>
        <v>5625.2622546390639</v>
      </c>
    </row>
    <row r="30" spans="1:44" ht="15" customHeight="1" thickBot="1" x14ac:dyDescent="0.3">
      <c r="A30" s="3" t="s">
        <v>15</v>
      </c>
      <c r="B30" s="2">
        <v>6623966</v>
      </c>
      <c r="C30" s="2">
        <v>1644750</v>
      </c>
      <c r="D30" s="2">
        <v>804960</v>
      </c>
      <c r="E30" s="2"/>
      <c r="F30" s="2"/>
      <c r="G30" s="2">
        <v>10226750</v>
      </c>
      <c r="H30" s="2">
        <v>3994845</v>
      </c>
      <c r="I30" s="2"/>
      <c r="J30" s="2">
        <v>0</v>
      </c>
      <c r="K30" s="2"/>
      <c r="L30" s="1">
        <f t="shared" si="16"/>
        <v>11423771</v>
      </c>
      <c r="M30" s="13">
        <f t="shared" si="16"/>
        <v>11871500</v>
      </c>
      <c r="N30" s="14">
        <f t="shared" si="17"/>
        <v>23295271</v>
      </c>
      <c r="P30" s="3" t="s">
        <v>15</v>
      </c>
      <c r="Q30" s="2">
        <v>2609</v>
      </c>
      <c r="R30" s="2">
        <v>255</v>
      </c>
      <c r="S30" s="2">
        <v>470</v>
      </c>
      <c r="T30" s="2">
        <v>0</v>
      </c>
      <c r="U30" s="2">
        <v>0</v>
      </c>
      <c r="V30" s="2">
        <v>697</v>
      </c>
      <c r="W30" s="2">
        <v>10575</v>
      </c>
      <c r="X30" s="2">
        <v>0</v>
      </c>
      <c r="Y30" s="2">
        <v>3765</v>
      </c>
      <c r="Z30" s="2">
        <v>0</v>
      </c>
      <c r="AA30" s="1">
        <f t="shared" si="18"/>
        <v>17419</v>
      </c>
      <c r="AB30" s="13">
        <f t="shared" si="18"/>
        <v>952</v>
      </c>
      <c r="AC30" s="21">
        <f t="shared" si="19"/>
        <v>18371</v>
      </c>
      <c r="AE30" s="3" t="s">
        <v>15</v>
      </c>
      <c r="AF30" s="2">
        <f t="shared" si="20"/>
        <v>2538.8907627443464</v>
      </c>
      <c r="AG30" s="2">
        <f t="shared" si="15"/>
        <v>6450</v>
      </c>
      <c r="AH30" s="2">
        <f t="shared" si="15"/>
        <v>1712.6808510638298</v>
      </c>
      <c r="AI30" s="2" t="str">
        <f t="shared" si="15"/>
        <v>N.A.</v>
      </c>
      <c r="AJ30" s="2" t="str">
        <f t="shared" si="15"/>
        <v>N.A.</v>
      </c>
      <c r="AK30" s="2">
        <f t="shared" si="15"/>
        <v>14672.525107604017</v>
      </c>
      <c r="AL30" s="2">
        <f t="shared" si="15"/>
        <v>377.76312056737589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655.82243527182959</v>
      </c>
      <c r="AQ30" s="13">
        <f t="shared" si="15"/>
        <v>12470.063025210084</v>
      </c>
      <c r="AR30" s="14">
        <f t="shared" si="15"/>
        <v>1268.0458875401448</v>
      </c>
    </row>
    <row r="31" spans="1:44" ht="15" customHeight="1" thickBot="1" x14ac:dyDescent="0.3">
      <c r="A31" s="4" t="s">
        <v>16</v>
      </c>
      <c r="B31" s="2">
        <v>36149516</v>
      </c>
      <c r="C31" s="2">
        <v>32887020</v>
      </c>
      <c r="D31" s="2">
        <v>804960</v>
      </c>
      <c r="E31" s="2"/>
      <c r="F31" s="2">
        <v>1589280</v>
      </c>
      <c r="G31" s="2">
        <v>10226750</v>
      </c>
      <c r="H31" s="2">
        <v>9842844.9999999963</v>
      </c>
      <c r="I31" s="2">
        <v>513850.00000000006</v>
      </c>
      <c r="J31" s="2">
        <v>0</v>
      </c>
      <c r="K31" s="2"/>
      <c r="L31" s="1">
        <f t="shared" ref="L31" si="21">B31+D31+F31+H31+J31</f>
        <v>48386601</v>
      </c>
      <c r="M31" s="13">
        <f t="shared" ref="M31" si="22">C31+E31+G31+I31+K31</f>
        <v>43627620</v>
      </c>
      <c r="N31" s="21">
        <f t="shared" ref="N31" si="23">L31+M31</f>
        <v>92014221</v>
      </c>
      <c r="P31" s="4" t="s">
        <v>16</v>
      </c>
      <c r="Q31" s="2">
        <v>8540</v>
      </c>
      <c r="R31" s="2">
        <v>3937</v>
      </c>
      <c r="S31" s="2">
        <v>470</v>
      </c>
      <c r="T31" s="2">
        <v>0</v>
      </c>
      <c r="U31" s="2">
        <v>674</v>
      </c>
      <c r="V31" s="2">
        <v>936</v>
      </c>
      <c r="W31" s="2">
        <v>12217</v>
      </c>
      <c r="X31" s="2">
        <v>794</v>
      </c>
      <c r="Y31" s="2">
        <v>5103</v>
      </c>
      <c r="Z31" s="2">
        <v>0</v>
      </c>
      <c r="AA31" s="1">
        <f t="shared" ref="AA31" si="24">Q31+S31+U31+W31+Y31</f>
        <v>27004</v>
      </c>
      <c r="AB31" s="13">
        <f t="shared" ref="AB31" si="25">R31+T31+V31+X31+Z31</f>
        <v>5667</v>
      </c>
      <c r="AC31" s="14">
        <f t="shared" ref="AC31" si="26">AA31+AB31</f>
        <v>32671</v>
      </c>
      <c r="AE31" s="4" t="s">
        <v>16</v>
      </c>
      <c r="AF31" s="2">
        <f t="shared" si="20"/>
        <v>4232.9644028103048</v>
      </c>
      <c r="AG31" s="2">
        <f t="shared" si="15"/>
        <v>8353.3197866395731</v>
      </c>
      <c r="AH31" s="2">
        <f t="shared" si="15"/>
        <v>1712.6808510638298</v>
      </c>
      <c r="AI31" s="2" t="str">
        <f t="shared" si="15"/>
        <v>N.A.</v>
      </c>
      <c r="AJ31" s="2">
        <f t="shared" si="15"/>
        <v>2357.9821958456973</v>
      </c>
      <c r="AK31" s="2">
        <f t="shared" si="15"/>
        <v>10926.014957264957</v>
      </c>
      <c r="AL31" s="2">
        <f t="shared" si="15"/>
        <v>805.66792174838315</v>
      </c>
      <c r="AM31" s="2">
        <f t="shared" si="15"/>
        <v>647.16624685138549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1791.8308769071248</v>
      </c>
      <c r="AQ31" s="13">
        <f t="shared" ref="AQ31" si="28">IFERROR(M31/AB31, "N.A.")</f>
        <v>7698.538909475913</v>
      </c>
      <c r="AR31" s="14">
        <f t="shared" ref="AR31" si="29">IFERROR(N31/AC31, "N.A.")</f>
        <v>2816.3882648220133</v>
      </c>
    </row>
    <row r="32" spans="1:44" ht="15" customHeight="1" thickBot="1" x14ac:dyDescent="0.3">
      <c r="A32" s="5" t="s">
        <v>0</v>
      </c>
      <c r="B32" s="42">
        <f>B31+C31</f>
        <v>69036536</v>
      </c>
      <c r="C32" s="43"/>
      <c r="D32" s="42">
        <f>D31+E31</f>
        <v>804960</v>
      </c>
      <c r="E32" s="43"/>
      <c r="F32" s="42">
        <f>F31+G31</f>
        <v>11816030</v>
      </c>
      <c r="G32" s="43"/>
      <c r="H32" s="42">
        <f>H31+I31</f>
        <v>10356694.999999996</v>
      </c>
      <c r="I32" s="43"/>
      <c r="J32" s="42">
        <f>J31+K31</f>
        <v>0</v>
      </c>
      <c r="K32" s="43"/>
      <c r="L32" s="42">
        <f>L31+M31</f>
        <v>92014221</v>
      </c>
      <c r="M32" s="46"/>
      <c r="N32" s="22">
        <f>B32+D32+F32+H32+J32</f>
        <v>92014221</v>
      </c>
      <c r="P32" s="5" t="s">
        <v>0</v>
      </c>
      <c r="Q32" s="42">
        <f>Q31+R31</f>
        <v>12477</v>
      </c>
      <c r="R32" s="43"/>
      <c r="S32" s="42">
        <f>S31+T31</f>
        <v>470</v>
      </c>
      <c r="T32" s="43"/>
      <c r="U32" s="42">
        <f>U31+V31</f>
        <v>1610</v>
      </c>
      <c r="V32" s="43"/>
      <c r="W32" s="42">
        <f>W31+X31</f>
        <v>13011</v>
      </c>
      <c r="X32" s="43"/>
      <c r="Y32" s="42">
        <f>Y31+Z31</f>
        <v>5103</v>
      </c>
      <c r="Z32" s="43"/>
      <c r="AA32" s="42">
        <f>AA31+AB31</f>
        <v>32671</v>
      </c>
      <c r="AB32" s="43"/>
      <c r="AC32" s="23">
        <f>Q32+S32+U32+W32+Y32</f>
        <v>32671</v>
      </c>
      <c r="AE32" s="5" t="s">
        <v>0</v>
      </c>
      <c r="AF32" s="44">
        <f>IFERROR(B32/Q32,"N.A.")</f>
        <v>5533.103790975395</v>
      </c>
      <c r="AG32" s="45"/>
      <c r="AH32" s="44">
        <f>IFERROR(D32/S32,"N.A.")</f>
        <v>1712.6808510638298</v>
      </c>
      <c r="AI32" s="45"/>
      <c r="AJ32" s="44">
        <f>IFERROR(F32/U32,"N.A.")</f>
        <v>7339.1490683229813</v>
      </c>
      <c r="AK32" s="45"/>
      <c r="AL32" s="44">
        <f>IFERROR(H32/W32,"N.A.")</f>
        <v>795.99531165936492</v>
      </c>
      <c r="AM32" s="45"/>
      <c r="AN32" s="44">
        <f>IFERROR(J32/Y32,"N.A.")</f>
        <v>0</v>
      </c>
      <c r="AO32" s="45"/>
      <c r="AP32" s="44">
        <f>IFERROR(L32/AA32,"N.A.")</f>
        <v>2816.3882648220133</v>
      </c>
      <c r="AQ32" s="45"/>
      <c r="AR32" s="16">
        <f>IFERROR(N32/AC32, "N.A.")</f>
        <v>2816.3882648220133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631584</v>
      </c>
      <c r="C39" s="2"/>
      <c r="D39" s="2"/>
      <c r="E39" s="2"/>
      <c r="F39" s="2"/>
      <c r="G39" s="2"/>
      <c r="H39" s="2">
        <v>8939169.9999999981</v>
      </c>
      <c r="I39" s="2"/>
      <c r="J39" s="2">
        <v>0</v>
      </c>
      <c r="K39" s="2"/>
      <c r="L39" s="1">
        <f>B39+D39+F39+H39+J39</f>
        <v>9570753.9999999981</v>
      </c>
      <c r="M39" s="13">
        <f>C39+E39+G39+I39+K39</f>
        <v>0</v>
      </c>
      <c r="N39" s="14">
        <f>L39+M39</f>
        <v>9570753.9999999981</v>
      </c>
      <c r="P39" s="3" t="s">
        <v>12</v>
      </c>
      <c r="Q39" s="2">
        <v>443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4483</v>
      </c>
      <c r="X39" s="2">
        <v>0</v>
      </c>
      <c r="Y39" s="2">
        <v>705</v>
      </c>
      <c r="Z39" s="2">
        <v>0</v>
      </c>
      <c r="AA39" s="1">
        <f>Q39+S39+U39+W39+Y39</f>
        <v>5631</v>
      </c>
      <c r="AB39" s="13">
        <f>R39+T39+V39+X39+Z39</f>
        <v>0</v>
      </c>
      <c r="AC39" s="14">
        <f>AA39+AB39</f>
        <v>5631</v>
      </c>
      <c r="AE39" s="3" t="s">
        <v>12</v>
      </c>
      <c r="AF39" s="2">
        <f>IFERROR(B39/Q39, "N.A.")</f>
        <v>1425.6975169300226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1994.015168414008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1699.6544130705022</v>
      </c>
      <c r="AQ39" s="13" t="str">
        <f t="shared" si="30"/>
        <v>N.A.</v>
      </c>
      <c r="AR39" s="14">
        <f t="shared" si="30"/>
        <v>1699.6544130705022</v>
      </c>
    </row>
    <row r="40" spans="1:44" ht="15" customHeight="1" thickBot="1" x14ac:dyDescent="0.3">
      <c r="A40" s="3" t="s">
        <v>13</v>
      </c>
      <c r="B40" s="2">
        <v>4731290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4731290</v>
      </c>
      <c r="M40" s="13">
        <f t="shared" si="31"/>
        <v>0</v>
      </c>
      <c r="N40" s="14">
        <f t="shared" ref="N40:N42" si="32">L40+M40</f>
        <v>4731290</v>
      </c>
      <c r="P40" s="3" t="s">
        <v>13</v>
      </c>
      <c r="Q40" s="2">
        <v>1729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1729</v>
      </c>
      <c r="AB40" s="13">
        <f t="shared" si="33"/>
        <v>0</v>
      </c>
      <c r="AC40" s="14">
        <f t="shared" ref="AC40:AC42" si="34">AA40+AB40</f>
        <v>1729</v>
      </c>
      <c r="AE40" s="3" t="s">
        <v>13</v>
      </c>
      <c r="AF40" s="2">
        <f t="shared" ref="AF40:AF43" si="35">IFERROR(B40/Q40, "N.A.")</f>
        <v>2736.4314632735686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2736.4314632735686</v>
      </c>
      <c r="AQ40" s="13" t="str">
        <f t="shared" si="30"/>
        <v>N.A.</v>
      </c>
      <c r="AR40" s="14">
        <f t="shared" si="30"/>
        <v>2736.4314632735686</v>
      </c>
    </row>
    <row r="41" spans="1:44" ht="15" customHeight="1" thickBot="1" x14ac:dyDescent="0.3">
      <c r="A41" s="3" t="s">
        <v>14</v>
      </c>
      <c r="B41" s="2">
        <v>9783840</v>
      </c>
      <c r="C41" s="2">
        <v>5654000.0000000009</v>
      </c>
      <c r="D41" s="2"/>
      <c r="E41" s="2"/>
      <c r="F41" s="2"/>
      <c r="G41" s="2">
        <v>8015200</v>
      </c>
      <c r="H41" s="2"/>
      <c r="I41" s="2">
        <v>2295769.9999999995</v>
      </c>
      <c r="J41" s="2">
        <v>0</v>
      </c>
      <c r="K41" s="2"/>
      <c r="L41" s="1">
        <f t="shared" si="31"/>
        <v>9783840</v>
      </c>
      <c r="M41" s="13">
        <f t="shared" si="31"/>
        <v>15964970</v>
      </c>
      <c r="N41" s="14">
        <f t="shared" si="32"/>
        <v>25748810</v>
      </c>
      <c r="P41" s="3" t="s">
        <v>14</v>
      </c>
      <c r="Q41" s="2">
        <v>2646</v>
      </c>
      <c r="R41" s="2">
        <v>1526</v>
      </c>
      <c r="S41" s="2">
        <v>0</v>
      </c>
      <c r="T41" s="2">
        <v>0</v>
      </c>
      <c r="U41" s="2">
        <v>0</v>
      </c>
      <c r="V41" s="2">
        <v>524</v>
      </c>
      <c r="W41" s="2">
        <v>0</v>
      </c>
      <c r="X41" s="2">
        <v>698</v>
      </c>
      <c r="Y41" s="2">
        <v>640</v>
      </c>
      <c r="Z41" s="2">
        <v>0</v>
      </c>
      <c r="AA41" s="1">
        <f t="shared" si="33"/>
        <v>3286</v>
      </c>
      <c r="AB41" s="13">
        <f t="shared" si="33"/>
        <v>2748</v>
      </c>
      <c r="AC41" s="14">
        <f t="shared" si="34"/>
        <v>6034</v>
      </c>
      <c r="AE41" s="3" t="s">
        <v>14</v>
      </c>
      <c r="AF41" s="2">
        <f t="shared" si="35"/>
        <v>3697.5963718820863</v>
      </c>
      <c r="AG41" s="2">
        <f t="shared" si="30"/>
        <v>3705.1114023591094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15296.183206106871</v>
      </c>
      <c r="AL41" s="2" t="str">
        <f t="shared" si="30"/>
        <v>N.A.</v>
      </c>
      <c r="AM41" s="2">
        <f t="shared" si="30"/>
        <v>3289.0687679083089</v>
      </c>
      <c r="AN41" s="2">
        <f t="shared" si="30"/>
        <v>0</v>
      </c>
      <c r="AO41" s="2" t="str">
        <f t="shared" si="30"/>
        <v>N.A.</v>
      </c>
      <c r="AP41" s="15">
        <f t="shared" si="30"/>
        <v>2977.4315276932439</v>
      </c>
      <c r="AQ41" s="13">
        <f t="shared" si="30"/>
        <v>5809.6688500727805</v>
      </c>
      <c r="AR41" s="14">
        <f t="shared" si="30"/>
        <v>4267.2870401060654</v>
      </c>
    </row>
    <row r="42" spans="1:44" ht="15" customHeight="1" thickBot="1" x14ac:dyDescent="0.3">
      <c r="A42" s="3" t="s">
        <v>15</v>
      </c>
      <c r="B42" s="2">
        <v>606300</v>
      </c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606300</v>
      </c>
      <c r="M42" s="13">
        <f t="shared" si="31"/>
        <v>0</v>
      </c>
      <c r="N42" s="14">
        <f t="shared" si="32"/>
        <v>606300</v>
      </c>
      <c r="P42" s="3" t="s">
        <v>15</v>
      </c>
      <c r="Q42" s="2">
        <v>235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490</v>
      </c>
      <c r="X42" s="2">
        <v>0</v>
      </c>
      <c r="Y42" s="2">
        <v>972</v>
      </c>
      <c r="Z42" s="2">
        <v>0</v>
      </c>
      <c r="AA42" s="1">
        <f t="shared" si="33"/>
        <v>1697</v>
      </c>
      <c r="AB42" s="13">
        <f t="shared" si="33"/>
        <v>0</v>
      </c>
      <c r="AC42" s="14">
        <f t="shared" si="34"/>
        <v>1697</v>
      </c>
      <c r="AE42" s="3" t="s">
        <v>15</v>
      </c>
      <c r="AF42" s="2">
        <f t="shared" si="35"/>
        <v>2580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357.27754861520327</v>
      </c>
      <c r="AQ42" s="13" t="str">
        <f t="shared" si="30"/>
        <v>N.A.</v>
      </c>
      <c r="AR42" s="14">
        <f t="shared" si="30"/>
        <v>357.27754861520327</v>
      </c>
    </row>
    <row r="43" spans="1:44" ht="15" customHeight="1" thickBot="1" x14ac:dyDescent="0.3">
      <c r="A43" s="4" t="s">
        <v>16</v>
      </c>
      <c r="B43" s="2">
        <v>15753014.000000002</v>
      </c>
      <c r="C43" s="2">
        <v>5654000.0000000009</v>
      </c>
      <c r="D43" s="2"/>
      <c r="E43" s="2"/>
      <c r="F43" s="2"/>
      <c r="G43" s="2">
        <v>8015200</v>
      </c>
      <c r="H43" s="2">
        <v>8939170.0000000019</v>
      </c>
      <c r="I43" s="2">
        <v>2295769.9999999995</v>
      </c>
      <c r="J43" s="2">
        <v>0</v>
      </c>
      <c r="K43" s="2"/>
      <c r="L43" s="1">
        <f t="shared" ref="L43" si="36">B43+D43+F43+H43+J43</f>
        <v>24692184.000000004</v>
      </c>
      <c r="M43" s="13">
        <f t="shared" ref="M43" si="37">C43+E43+G43+I43+K43</f>
        <v>15964970</v>
      </c>
      <c r="N43" s="21">
        <f t="shared" ref="N43" si="38">L43+M43</f>
        <v>40657154</v>
      </c>
      <c r="P43" s="4" t="s">
        <v>16</v>
      </c>
      <c r="Q43" s="2">
        <v>5053</v>
      </c>
      <c r="R43" s="2">
        <v>1526</v>
      </c>
      <c r="S43" s="2">
        <v>0</v>
      </c>
      <c r="T43" s="2">
        <v>0</v>
      </c>
      <c r="U43" s="2">
        <v>0</v>
      </c>
      <c r="V43" s="2">
        <v>524</v>
      </c>
      <c r="W43" s="2">
        <v>4973</v>
      </c>
      <c r="X43" s="2">
        <v>698</v>
      </c>
      <c r="Y43" s="2">
        <v>2317</v>
      </c>
      <c r="Z43" s="2">
        <v>0</v>
      </c>
      <c r="AA43" s="1">
        <f t="shared" ref="AA43" si="39">Q43+S43+U43+W43+Y43</f>
        <v>12343</v>
      </c>
      <c r="AB43" s="13">
        <f t="shared" ref="AB43" si="40">R43+T43+V43+X43+Z43</f>
        <v>2748</v>
      </c>
      <c r="AC43" s="21">
        <f t="shared" ref="AC43" si="41">AA43+AB43</f>
        <v>15091</v>
      </c>
      <c r="AE43" s="4" t="s">
        <v>16</v>
      </c>
      <c r="AF43" s="2">
        <f t="shared" si="35"/>
        <v>3117.5566989906988</v>
      </c>
      <c r="AG43" s="2">
        <f t="shared" si="30"/>
        <v>3705.1114023591094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15296.183206106871</v>
      </c>
      <c r="AL43" s="2">
        <f t="shared" si="30"/>
        <v>1797.5407198873922</v>
      </c>
      <c r="AM43" s="2">
        <f t="shared" si="30"/>
        <v>3289.0687679083089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2000.5010127197604</v>
      </c>
      <c r="AQ43" s="13">
        <f t="shared" ref="AQ43" si="43">IFERROR(M43/AB43, "N.A.")</f>
        <v>5809.6688500727805</v>
      </c>
      <c r="AR43" s="14">
        <f t="shared" ref="AR43" si="44">IFERROR(N43/AC43, "N.A.")</f>
        <v>2694.1325293221125</v>
      </c>
    </row>
    <row r="44" spans="1:44" ht="15" customHeight="1" thickBot="1" x14ac:dyDescent="0.3">
      <c r="A44" s="5" t="s">
        <v>0</v>
      </c>
      <c r="B44" s="42">
        <f>B43+C43</f>
        <v>21407014.000000004</v>
      </c>
      <c r="C44" s="43"/>
      <c r="D44" s="42">
        <f>D43+E43</f>
        <v>0</v>
      </c>
      <c r="E44" s="43"/>
      <c r="F44" s="42">
        <f>F43+G43</f>
        <v>8015200</v>
      </c>
      <c r="G44" s="43"/>
      <c r="H44" s="42">
        <f>H43+I43</f>
        <v>11234940.000000002</v>
      </c>
      <c r="I44" s="43"/>
      <c r="J44" s="42">
        <f>J43+K43</f>
        <v>0</v>
      </c>
      <c r="K44" s="43"/>
      <c r="L44" s="42">
        <f>L43+M43</f>
        <v>40657154</v>
      </c>
      <c r="M44" s="46"/>
      <c r="N44" s="22">
        <f>B44+D44+F44+H44+J44</f>
        <v>40657154.000000007</v>
      </c>
      <c r="P44" s="5" t="s">
        <v>0</v>
      </c>
      <c r="Q44" s="42">
        <f>Q43+R43</f>
        <v>6579</v>
      </c>
      <c r="R44" s="43"/>
      <c r="S44" s="42">
        <f>S43+T43</f>
        <v>0</v>
      </c>
      <c r="T44" s="43"/>
      <c r="U44" s="42">
        <f>U43+V43</f>
        <v>524</v>
      </c>
      <c r="V44" s="43"/>
      <c r="W44" s="42">
        <f>W43+X43</f>
        <v>5671</v>
      </c>
      <c r="X44" s="43"/>
      <c r="Y44" s="42">
        <f>Y43+Z43</f>
        <v>2317</v>
      </c>
      <c r="Z44" s="43"/>
      <c r="AA44" s="42">
        <f>AA43+AB43</f>
        <v>15091</v>
      </c>
      <c r="AB44" s="46"/>
      <c r="AC44" s="22">
        <f>Q44+S44+U44+W44+Y44</f>
        <v>15091</v>
      </c>
      <c r="AE44" s="5" t="s">
        <v>0</v>
      </c>
      <c r="AF44" s="44">
        <f>IFERROR(B44/Q44,"N.A.")</f>
        <v>3253.8400972792224</v>
      </c>
      <c r="AG44" s="45"/>
      <c r="AH44" s="44" t="str">
        <f>IFERROR(D44/S44,"N.A.")</f>
        <v>N.A.</v>
      </c>
      <c r="AI44" s="45"/>
      <c r="AJ44" s="44">
        <f>IFERROR(F44/U44,"N.A.")</f>
        <v>15296.183206106871</v>
      </c>
      <c r="AK44" s="45"/>
      <c r="AL44" s="44">
        <f>IFERROR(H44/W44,"N.A.")</f>
        <v>1981.121495327103</v>
      </c>
      <c r="AM44" s="45"/>
      <c r="AN44" s="44">
        <f>IFERROR(J44/Y44,"N.A.")</f>
        <v>0</v>
      </c>
      <c r="AO44" s="45"/>
      <c r="AP44" s="44">
        <f>IFERROR(L44/AA44,"N.A.")</f>
        <v>2694.1325293221125</v>
      </c>
      <c r="AQ44" s="45"/>
      <c r="AR44" s="16">
        <f>IFERROR(N44/AC44, "N.A.")</f>
        <v>2694.132529322113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3897520.0000000005</v>
      </c>
      <c r="C15" s="2"/>
      <c r="D15" s="2"/>
      <c r="E15" s="2"/>
      <c r="F15" s="2">
        <v>3543200</v>
      </c>
      <c r="G15" s="2"/>
      <c r="H15" s="2">
        <v>2523500</v>
      </c>
      <c r="I15" s="2"/>
      <c r="J15" s="2"/>
      <c r="K15" s="2"/>
      <c r="L15" s="1">
        <f>B15+D15+F15+H15+J15</f>
        <v>9964220</v>
      </c>
      <c r="M15" s="13">
        <f>C15+E15+G15+I15+K15</f>
        <v>0</v>
      </c>
      <c r="N15" s="14">
        <f>L15+M15</f>
        <v>9964220</v>
      </c>
      <c r="P15" s="3" t="s">
        <v>12</v>
      </c>
      <c r="Q15" s="2">
        <v>1030</v>
      </c>
      <c r="R15" s="2">
        <v>0</v>
      </c>
      <c r="S15" s="2">
        <v>0</v>
      </c>
      <c r="T15" s="2">
        <v>0</v>
      </c>
      <c r="U15" s="2">
        <v>206</v>
      </c>
      <c r="V15" s="2">
        <v>0</v>
      </c>
      <c r="W15" s="2">
        <v>618</v>
      </c>
      <c r="X15" s="2">
        <v>0</v>
      </c>
      <c r="Y15" s="2">
        <v>0</v>
      </c>
      <c r="Z15" s="2">
        <v>0</v>
      </c>
      <c r="AA15" s="1">
        <f>Q15+S15+U15+W15+Y15</f>
        <v>1854</v>
      </c>
      <c r="AB15" s="13">
        <f>R15+T15+V15+X15+Z15</f>
        <v>0</v>
      </c>
      <c r="AC15" s="14">
        <f>AA15+AB15</f>
        <v>1854</v>
      </c>
      <c r="AE15" s="3" t="s">
        <v>12</v>
      </c>
      <c r="AF15" s="2">
        <f>IFERROR(B15/Q15, "N.A.")</f>
        <v>3784.0000000000005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17200</v>
      </c>
      <c r="AK15" s="2" t="str">
        <f t="shared" si="0"/>
        <v>N.A.</v>
      </c>
      <c r="AL15" s="2">
        <f t="shared" si="0"/>
        <v>4083.3333333333335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5374.4444444444443</v>
      </c>
      <c r="AQ15" s="13" t="str">
        <f t="shared" si="0"/>
        <v>N.A.</v>
      </c>
      <c r="AR15" s="14">
        <f t="shared" si="0"/>
        <v>5374.4444444444443</v>
      </c>
    </row>
    <row r="16" spans="1:44" ht="15" customHeight="1" thickBot="1" x14ac:dyDescent="0.3">
      <c r="A16" s="3" t="s">
        <v>13</v>
      </c>
      <c r="B16" s="2">
        <v>1328700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1328700</v>
      </c>
      <c r="M16" s="13">
        <f t="shared" si="1"/>
        <v>0</v>
      </c>
      <c r="N16" s="14">
        <f t="shared" ref="N16:N18" si="2">L16+M16</f>
        <v>1328700</v>
      </c>
      <c r="P16" s="3" t="s">
        <v>13</v>
      </c>
      <c r="Q16" s="2">
        <v>412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412</v>
      </c>
      <c r="AB16" s="13">
        <f t="shared" si="3"/>
        <v>0</v>
      </c>
      <c r="AC16" s="14">
        <f t="shared" ref="AC16:AC18" si="4">AA16+AB16</f>
        <v>412</v>
      </c>
      <c r="AE16" s="3" t="s">
        <v>13</v>
      </c>
      <c r="AF16" s="2">
        <f t="shared" ref="AF16:AF19" si="5">IFERROR(B16/Q16, "N.A.")</f>
        <v>3225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3225</v>
      </c>
      <c r="AQ16" s="13" t="str">
        <f t="shared" si="0"/>
        <v>N.A.</v>
      </c>
      <c r="AR16" s="14">
        <f t="shared" si="0"/>
        <v>3225</v>
      </c>
    </row>
    <row r="17" spans="1:44" ht="15" customHeight="1" thickBot="1" x14ac:dyDescent="0.3">
      <c r="A17" s="3" t="s">
        <v>14</v>
      </c>
      <c r="B17" s="2"/>
      <c r="C17" s="2">
        <v>6101720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6101720</v>
      </c>
      <c r="N17" s="14">
        <f t="shared" si="2"/>
        <v>6101720</v>
      </c>
      <c r="P17" s="3" t="s">
        <v>14</v>
      </c>
      <c r="Q17" s="2">
        <v>0</v>
      </c>
      <c r="R17" s="2">
        <v>824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0</v>
      </c>
      <c r="AB17" s="13">
        <f t="shared" si="3"/>
        <v>824</v>
      </c>
      <c r="AC17" s="14">
        <f t="shared" si="4"/>
        <v>824</v>
      </c>
      <c r="AE17" s="3" t="s">
        <v>14</v>
      </c>
      <c r="AF17" s="2" t="str">
        <f t="shared" si="5"/>
        <v>N.A.</v>
      </c>
      <c r="AG17" s="2">
        <f t="shared" si="0"/>
        <v>7405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>
        <f t="shared" si="0"/>
        <v>7405</v>
      </c>
      <c r="AR17" s="14">
        <f t="shared" si="0"/>
        <v>7405</v>
      </c>
    </row>
    <row r="18" spans="1:44" ht="15" customHeight="1" thickBot="1" x14ac:dyDescent="0.3">
      <c r="A18" s="3" t="s">
        <v>15</v>
      </c>
      <c r="B18" s="2"/>
      <c r="C18" s="2"/>
      <c r="D18" s="2">
        <v>620060</v>
      </c>
      <c r="E18" s="2"/>
      <c r="F18" s="2"/>
      <c r="G18" s="2"/>
      <c r="H18" s="2">
        <v>2905630</v>
      </c>
      <c r="I18" s="2"/>
      <c r="J18" s="2"/>
      <c r="K18" s="2"/>
      <c r="L18" s="1">
        <f t="shared" si="1"/>
        <v>3525690</v>
      </c>
      <c r="M18" s="13">
        <f t="shared" si="1"/>
        <v>0</v>
      </c>
      <c r="N18" s="14">
        <f t="shared" si="2"/>
        <v>3525690</v>
      </c>
      <c r="P18" s="3" t="s">
        <v>15</v>
      </c>
      <c r="Q18" s="2">
        <v>0</v>
      </c>
      <c r="R18" s="2">
        <v>0</v>
      </c>
      <c r="S18" s="2">
        <v>206</v>
      </c>
      <c r="T18" s="2">
        <v>0</v>
      </c>
      <c r="U18" s="2">
        <v>0</v>
      </c>
      <c r="V18" s="2">
        <v>0</v>
      </c>
      <c r="W18" s="2">
        <v>824</v>
      </c>
      <c r="X18" s="2">
        <v>0</v>
      </c>
      <c r="Y18" s="2">
        <v>0</v>
      </c>
      <c r="Z18" s="2">
        <v>0</v>
      </c>
      <c r="AA18" s="1">
        <f t="shared" si="3"/>
        <v>1030</v>
      </c>
      <c r="AB18" s="13">
        <f t="shared" si="3"/>
        <v>0</v>
      </c>
      <c r="AC18" s="21">
        <f t="shared" si="4"/>
        <v>1030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3010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3526.25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3423</v>
      </c>
      <c r="AQ18" s="13" t="str">
        <f t="shared" si="0"/>
        <v>N.A.</v>
      </c>
      <c r="AR18" s="14">
        <f t="shared" si="0"/>
        <v>3423</v>
      </c>
    </row>
    <row r="19" spans="1:44" ht="15" customHeight="1" thickBot="1" x14ac:dyDescent="0.3">
      <c r="A19" s="4" t="s">
        <v>16</v>
      </c>
      <c r="B19" s="2">
        <v>5226220</v>
      </c>
      <c r="C19" s="2">
        <v>6101720</v>
      </c>
      <c r="D19" s="2">
        <v>620060</v>
      </c>
      <c r="E19" s="2"/>
      <c r="F19" s="2">
        <v>3543200</v>
      </c>
      <c r="G19" s="2"/>
      <c r="H19" s="2">
        <v>5429130</v>
      </c>
      <c r="I19" s="2"/>
      <c r="J19" s="2"/>
      <c r="K19" s="2"/>
      <c r="L19" s="1">
        <f t="shared" ref="L19" si="6">B19+D19+F19+H19+J19</f>
        <v>14818610</v>
      </c>
      <c r="M19" s="13">
        <f t="shared" ref="M19" si="7">C19+E19+G19+I19+K19</f>
        <v>6101720</v>
      </c>
      <c r="N19" s="21">
        <f t="shared" ref="N19" si="8">L19+M19</f>
        <v>20920330</v>
      </c>
      <c r="P19" s="4" t="s">
        <v>16</v>
      </c>
      <c r="Q19" s="2">
        <v>1442</v>
      </c>
      <c r="R19" s="2">
        <v>824</v>
      </c>
      <c r="S19" s="2">
        <v>206</v>
      </c>
      <c r="T19" s="2">
        <v>0</v>
      </c>
      <c r="U19" s="2">
        <v>206</v>
      </c>
      <c r="V19" s="2">
        <v>0</v>
      </c>
      <c r="W19" s="2">
        <v>1442</v>
      </c>
      <c r="X19" s="2">
        <v>0</v>
      </c>
      <c r="Y19" s="2">
        <v>0</v>
      </c>
      <c r="Z19" s="2">
        <v>0</v>
      </c>
      <c r="AA19" s="1">
        <f t="shared" ref="AA19" si="9">Q19+S19+U19+W19+Y19</f>
        <v>3296</v>
      </c>
      <c r="AB19" s="13">
        <f t="shared" ref="AB19" si="10">R19+T19+V19+X19+Z19</f>
        <v>824</v>
      </c>
      <c r="AC19" s="14">
        <f t="shared" ref="AC19" si="11">AA19+AB19</f>
        <v>4120</v>
      </c>
      <c r="AE19" s="4" t="s">
        <v>16</v>
      </c>
      <c r="AF19" s="2">
        <f t="shared" si="5"/>
        <v>3624.2857142857142</v>
      </c>
      <c r="AG19" s="2">
        <f t="shared" si="0"/>
        <v>7405</v>
      </c>
      <c r="AH19" s="2">
        <f t="shared" si="0"/>
        <v>3010</v>
      </c>
      <c r="AI19" s="2" t="str">
        <f t="shared" si="0"/>
        <v>N.A.</v>
      </c>
      <c r="AJ19" s="2">
        <f t="shared" si="0"/>
        <v>17200</v>
      </c>
      <c r="AK19" s="2" t="str">
        <f t="shared" si="0"/>
        <v>N.A.</v>
      </c>
      <c r="AL19" s="2">
        <f t="shared" si="0"/>
        <v>3765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4495.9375</v>
      </c>
      <c r="AQ19" s="13">
        <f t="shared" ref="AQ19" si="13">IFERROR(M19/AB19, "N.A.")</f>
        <v>7405</v>
      </c>
      <c r="AR19" s="14">
        <f t="shared" ref="AR19" si="14">IFERROR(N19/AC19, "N.A.")</f>
        <v>5077.75</v>
      </c>
    </row>
    <row r="20" spans="1:44" ht="15" customHeight="1" thickBot="1" x14ac:dyDescent="0.3">
      <c r="A20" s="5" t="s">
        <v>0</v>
      </c>
      <c r="B20" s="42">
        <f>B19+C19</f>
        <v>11327940</v>
      </c>
      <c r="C20" s="43"/>
      <c r="D20" s="42">
        <f>D19+E19</f>
        <v>620060</v>
      </c>
      <c r="E20" s="43"/>
      <c r="F20" s="42">
        <f>F19+G19</f>
        <v>3543200</v>
      </c>
      <c r="G20" s="43"/>
      <c r="H20" s="42">
        <f>H19+I19</f>
        <v>5429130</v>
      </c>
      <c r="I20" s="43"/>
      <c r="J20" s="42">
        <f>J19+K19</f>
        <v>0</v>
      </c>
      <c r="K20" s="43"/>
      <c r="L20" s="42">
        <f>L19+M19</f>
        <v>20920330</v>
      </c>
      <c r="M20" s="46"/>
      <c r="N20" s="22">
        <f>B20+D20+F20+H20+J20</f>
        <v>20920330</v>
      </c>
      <c r="P20" s="5" t="s">
        <v>0</v>
      </c>
      <c r="Q20" s="42">
        <f>Q19+R19</f>
        <v>2266</v>
      </c>
      <c r="R20" s="43"/>
      <c r="S20" s="42">
        <f>S19+T19</f>
        <v>206</v>
      </c>
      <c r="T20" s="43"/>
      <c r="U20" s="42">
        <f>U19+V19</f>
        <v>206</v>
      </c>
      <c r="V20" s="43"/>
      <c r="W20" s="42">
        <f>W19+X19</f>
        <v>1442</v>
      </c>
      <c r="X20" s="43"/>
      <c r="Y20" s="42">
        <f>Y19+Z19</f>
        <v>0</v>
      </c>
      <c r="Z20" s="43"/>
      <c r="AA20" s="42">
        <f>AA19+AB19</f>
        <v>4120</v>
      </c>
      <c r="AB20" s="43"/>
      <c r="AC20" s="23">
        <f>Q20+S20+U20+W20+Y20</f>
        <v>4120</v>
      </c>
      <c r="AE20" s="5" t="s">
        <v>0</v>
      </c>
      <c r="AF20" s="44">
        <f>IFERROR(B20/Q20,"N.A.")</f>
        <v>4999.090909090909</v>
      </c>
      <c r="AG20" s="45"/>
      <c r="AH20" s="44">
        <f>IFERROR(D20/S20,"N.A.")</f>
        <v>3010</v>
      </c>
      <c r="AI20" s="45"/>
      <c r="AJ20" s="44">
        <f>IFERROR(F20/U20,"N.A.")</f>
        <v>17200</v>
      </c>
      <c r="AK20" s="45"/>
      <c r="AL20" s="44">
        <f>IFERROR(H20/W20,"N.A.")</f>
        <v>3765</v>
      </c>
      <c r="AM20" s="45"/>
      <c r="AN20" s="44" t="str">
        <f>IFERROR(J20/Y20,"N.A.")</f>
        <v>N.A.</v>
      </c>
      <c r="AO20" s="45"/>
      <c r="AP20" s="44">
        <f>IFERROR(L20/AA20,"N.A.")</f>
        <v>5077.75</v>
      </c>
      <c r="AQ20" s="45"/>
      <c r="AR20" s="16">
        <f>IFERROR(N20/AC20, "N.A.")</f>
        <v>5077.75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3277460</v>
      </c>
      <c r="C27" s="2"/>
      <c r="D27" s="2"/>
      <c r="E27" s="2"/>
      <c r="F27" s="2">
        <v>3543200</v>
      </c>
      <c r="G27" s="2"/>
      <c r="H27" s="2">
        <v>2214500</v>
      </c>
      <c r="I27" s="2"/>
      <c r="J27" s="2"/>
      <c r="K27" s="2"/>
      <c r="L27" s="1">
        <f>B27+D27+F27+H27+J27</f>
        <v>9035160</v>
      </c>
      <c r="M27" s="13">
        <f>C27+E27+G27+I27+K27</f>
        <v>0</v>
      </c>
      <c r="N27" s="14">
        <f>L27+M27</f>
        <v>9035160</v>
      </c>
      <c r="P27" s="3" t="s">
        <v>12</v>
      </c>
      <c r="Q27" s="2">
        <v>618</v>
      </c>
      <c r="R27" s="2">
        <v>0</v>
      </c>
      <c r="S27" s="2">
        <v>0</v>
      </c>
      <c r="T27" s="2">
        <v>0</v>
      </c>
      <c r="U27" s="2">
        <v>206</v>
      </c>
      <c r="V27" s="2">
        <v>0</v>
      </c>
      <c r="W27" s="2">
        <v>412</v>
      </c>
      <c r="X27" s="2">
        <v>0</v>
      </c>
      <c r="Y27" s="2">
        <v>0</v>
      </c>
      <c r="Z27" s="2">
        <v>0</v>
      </c>
      <c r="AA27" s="1">
        <f>Q27+S27+U27+W27+Y27</f>
        <v>1236</v>
      </c>
      <c r="AB27" s="13">
        <f>R27+T27+V27+X27+Z27</f>
        <v>0</v>
      </c>
      <c r="AC27" s="14">
        <f>AA27+AB27</f>
        <v>1236</v>
      </c>
      <c r="AE27" s="3" t="s">
        <v>12</v>
      </c>
      <c r="AF27" s="2">
        <f>IFERROR(B27/Q27, "N.A.")</f>
        <v>5303.333333333333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17200</v>
      </c>
      <c r="AK27" s="2" t="str">
        <f t="shared" si="15"/>
        <v>N.A.</v>
      </c>
      <c r="AL27" s="2">
        <f t="shared" si="15"/>
        <v>5375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7310</v>
      </c>
      <c r="AQ27" s="13" t="str">
        <f t="shared" si="15"/>
        <v>N.A.</v>
      </c>
      <c r="AR27" s="14">
        <f t="shared" si="15"/>
        <v>7310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>
        <v>6101720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6101720</v>
      </c>
      <c r="N29" s="14">
        <f t="shared" si="17"/>
        <v>6101720</v>
      </c>
      <c r="P29" s="3" t="s">
        <v>14</v>
      </c>
      <c r="Q29" s="2">
        <v>0</v>
      </c>
      <c r="R29" s="2">
        <v>824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0</v>
      </c>
      <c r="AB29" s="13">
        <f t="shared" si="18"/>
        <v>824</v>
      </c>
      <c r="AC29" s="14">
        <f t="shared" si="19"/>
        <v>824</v>
      </c>
      <c r="AE29" s="3" t="s">
        <v>14</v>
      </c>
      <c r="AF29" s="2" t="str">
        <f t="shared" si="20"/>
        <v>N.A.</v>
      </c>
      <c r="AG29" s="2">
        <f t="shared" si="15"/>
        <v>7405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>
        <f t="shared" si="15"/>
        <v>7405</v>
      </c>
      <c r="AR29" s="14">
        <f t="shared" si="15"/>
        <v>7405</v>
      </c>
    </row>
    <row r="30" spans="1:44" ht="15" customHeight="1" thickBot="1" x14ac:dyDescent="0.3">
      <c r="A30" s="3" t="s">
        <v>15</v>
      </c>
      <c r="B30" s="2"/>
      <c r="C30" s="2"/>
      <c r="D30" s="2">
        <v>620060</v>
      </c>
      <c r="E30" s="2"/>
      <c r="F30" s="2"/>
      <c r="G30" s="2"/>
      <c r="H30" s="2">
        <v>2551310</v>
      </c>
      <c r="I30" s="2"/>
      <c r="J30" s="2"/>
      <c r="K30" s="2"/>
      <c r="L30" s="1">
        <f t="shared" si="16"/>
        <v>3171370</v>
      </c>
      <c r="M30" s="13">
        <f t="shared" si="16"/>
        <v>0</v>
      </c>
      <c r="N30" s="14">
        <f t="shared" si="17"/>
        <v>3171370</v>
      </c>
      <c r="P30" s="3" t="s">
        <v>15</v>
      </c>
      <c r="Q30" s="2">
        <v>0</v>
      </c>
      <c r="R30" s="2">
        <v>0</v>
      </c>
      <c r="S30" s="2">
        <v>206</v>
      </c>
      <c r="T30" s="2">
        <v>0</v>
      </c>
      <c r="U30" s="2">
        <v>0</v>
      </c>
      <c r="V30" s="2">
        <v>0</v>
      </c>
      <c r="W30" s="2">
        <v>618</v>
      </c>
      <c r="X30" s="2">
        <v>0</v>
      </c>
      <c r="Y30" s="2">
        <v>0</v>
      </c>
      <c r="Z30" s="2">
        <v>0</v>
      </c>
      <c r="AA30" s="1">
        <f t="shared" si="18"/>
        <v>824</v>
      </c>
      <c r="AB30" s="13">
        <f t="shared" si="18"/>
        <v>0</v>
      </c>
      <c r="AC30" s="21">
        <f t="shared" si="19"/>
        <v>824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3010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4128.333333333333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3848.75</v>
      </c>
      <c r="AQ30" s="13" t="str">
        <f t="shared" si="15"/>
        <v>N.A.</v>
      </c>
      <c r="AR30" s="14">
        <f t="shared" si="15"/>
        <v>3848.75</v>
      </c>
    </row>
    <row r="31" spans="1:44" ht="15" customHeight="1" thickBot="1" x14ac:dyDescent="0.3">
      <c r="A31" s="4" t="s">
        <v>16</v>
      </c>
      <c r="B31" s="2">
        <v>3277460</v>
      </c>
      <c r="C31" s="2">
        <v>6101720</v>
      </c>
      <c r="D31" s="2">
        <v>620060</v>
      </c>
      <c r="E31" s="2"/>
      <c r="F31" s="2">
        <v>3543200</v>
      </c>
      <c r="G31" s="2"/>
      <c r="H31" s="2">
        <v>4765810</v>
      </c>
      <c r="I31" s="2"/>
      <c r="J31" s="2"/>
      <c r="K31" s="2"/>
      <c r="L31" s="1">
        <f t="shared" ref="L31" si="21">B31+D31+F31+H31+J31</f>
        <v>12206530</v>
      </c>
      <c r="M31" s="13">
        <f t="shared" ref="M31" si="22">C31+E31+G31+I31+K31</f>
        <v>6101720</v>
      </c>
      <c r="N31" s="21">
        <f t="shared" ref="N31" si="23">L31+M31</f>
        <v>18308250</v>
      </c>
      <c r="P31" s="4" t="s">
        <v>16</v>
      </c>
      <c r="Q31" s="2">
        <v>618</v>
      </c>
      <c r="R31" s="2">
        <v>824</v>
      </c>
      <c r="S31" s="2">
        <v>206</v>
      </c>
      <c r="T31" s="2">
        <v>0</v>
      </c>
      <c r="U31" s="2">
        <v>206</v>
      </c>
      <c r="V31" s="2">
        <v>0</v>
      </c>
      <c r="W31" s="2">
        <v>1030</v>
      </c>
      <c r="X31" s="2">
        <v>0</v>
      </c>
      <c r="Y31" s="2">
        <v>0</v>
      </c>
      <c r="Z31" s="2">
        <v>0</v>
      </c>
      <c r="AA31" s="1">
        <f t="shared" ref="AA31" si="24">Q31+S31+U31+W31+Y31</f>
        <v>2060</v>
      </c>
      <c r="AB31" s="13">
        <f t="shared" ref="AB31" si="25">R31+T31+V31+X31+Z31</f>
        <v>824</v>
      </c>
      <c r="AC31" s="14">
        <f t="shared" ref="AC31" si="26">AA31+AB31</f>
        <v>2884</v>
      </c>
      <c r="AE31" s="4" t="s">
        <v>16</v>
      </c>
      <c r="AF31" s="2">
        <f t="shared" si="20"/>
        <v>5303.333333333333</v>
      </c>
      <c r="AG31" s="2">
        <f t="shared" si="15"/>
        <v>7405</v>
      </c>
      <c r="AH31" s="2">
        <f t="shared" si="15"/>
        <v>3010</v>
      </c>
      <c r="AI31" s="2" t="str">
        <f t="shared" si="15"/>
        <v>N.A.</v>
      </c>
      <c r="AJ31" s="2">
        <f t="shared" si="15"/>
        <v>17200</v>
      </c>
      <c r="AK31" s="2" t="str">
        <f t="shared" si="15"/>
        <v>N.A.</v>
      </c>
      <c r="AL31" s="2">
        <f t="shared" si="15"/>
        <v>4627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5925.5</v>
      </c>
      <c r="AQ31" s="13">
        <f t="shared" ref="AQ31" si="28">IFERROR(M31/AB31, "N.A.")</f>
        <v>7405</v>
      </c>
      <c r="AR31" s="14">
        <f t="shared" ref="AR31" si="29">IFERROR(N31/AC31, "N.A.")</f>
        <v>6348.2142857142853</v>
      </c>
    </row>
    <row r="32" spans="1:44" ht="15" customHeight="1" thickBot="1" x14ac:dyDescent="0.3">
      <c r="A32" s="5" t="s">
        <v>0</v>
      </c>
      <c r="B32" s="42">
        <f>B31+C31</f>
        <v>9379180</v>
      </c>
      <c r="C32" s="43"/>
      <c r="D32" s="42">
        <f>D31+E31</f>
        <v>620060</v>
      </c>
      <c r="E32" s="43"/>
      <c r="F32" s="42">
        <f>F31+G31</f>
        <v>3543200</v>
      </c>
      <c r="G32" s="43"/>
      <c r="H32" s="42">
        <f>H31+I31</f>
        <v>4765810</v>
      </c>
      <c r="I32" s="43"/>
      <c r="J32" s="42">
        <f>J31+K31</f>
        <v>0</v>
      </c>
      <c r="K32" s="43"/>
      <c r="L32" s="42">
        <f>L31+M31</f>
        <v>18308250</v>
      </c>
      <c r="M32" s="46"/>
      <c r="N32" s="22">
        <f>B32+D32+F32+H32+J32</f>
        <v>18308250</v>
      </c>
      <c r="P32" s="5" t="s">
        <v>0</v>
      </c>
      <c r="Q32" s="42">
        <f>Q31+R31</f>
        <v>1442</v>
      </c>
      <c r="R32" s="43"/>
      <c r="S32" s="42">
        <f>S31+T31</f>
        <v>206</v>
      </c>
      <c r="T32" s="43"/>
      <c r="U32" s="42">
        <f>U31+V31</f>
        <v>206</v>
      </c>
      <c r="V32" s="43"/>
      <c r="W32" s="42">
        <f>W31+X31</f>
        <v>1030</v>
      </c>
      <c r="X32" s="43"/>
      <c r="Y32" s="42">
        <f>Y31+Z31</f>
        <v>0</v>
      </c>
      <c r="Z32" s="43"/>
      <c r="AA32" s="42">
        <f>AA31+AB31</f>
        <v>2884</v>
      </c>
      <c r="AB32" s="43"/>
      <c r="AC32" s="23">
        <f>Q32+S32+U32+W32+Y32</f>
        <v>2884</v>
      </c>
      <c r="AE32" s="5" t="s">
        <v>0</v>
      </c>
      <c r="AF32" s="44">
        <f>IFERROR(B32/Q32,"N.A.")</f>
        <v>6504.2857142857147</v>
      </c>
      <c r="AG32" s="45"/>
      <c r="AH32" s="44">
        <f>IFERROR(D32/S32,"N.A.")</f>
        <v>3010</v>
      </c>
      <c r="AI32" s="45"/>
      <c r="AJ32" s="44">
        <f>IFERROR(F32/U32,"N.A.")</f>
        <v>17200</v>
      </c>
      <c r="AK32" s="45"/>
      <c r="AL32" s="44">
        <f>IFERROR(H32/W32,"N.A.")</f>
        <v>4627</v>
      </c>
      <c r="AM32" s="45"/>
      <c r="AN32" s="44" t="str">
        <f>IFERROR(J32/Y32,"N.A.")</f>
        <v>N.A.</v>
      </c>
      <c r="AO32" s="45"/>
      <c r="AP32" s="44">
        <f>IFERROR(L32/AA32,"N.A.")</f>
        <v>6348.2142857142853</v>
      </c>
      <c r="AQ32" s="45"/>
      <c r="AR32" s="16">
        <f>IFERROR(N32/AC32, "N.A.")</f>
        <v>6348.2142857142853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620060</v>
      </c>
      <c r="C39" s="2"/>
      <c r="D39" s="2"/>
      <c r="E39" s="2"/>
      <c r="F39" s="2"/>
      <c r="G39" s="2"/>
      <c r="H39" s="2">
        <v>309000</v>
      </c>
      <c r="I39" s="2"/>
      <c r="J39" s="2"/>
      <c r="K39" s="2"/>
      <c r="L39" s="1">
        <f>B39+D39+F39+H39+J39</f>
        <v>929060</v>
      </c>
      <c r="M39" s="13">
        <f>C39+E39+G39+I39+K39</f>
        <v>0</v>
      </c>
      <c r="N39" s="14">
        <f>L39+M39</f>
        <v>929060</v>
      </c>
      <c r="P39" s="3" t="s">
        <v>12</v>
      </c>
      <c r="Q39" s="2">
        <v>412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206</v>
      </c>
      <c r="X39" s="2">
        <v>0</v>
      </c>
      <c r="Y39" s="2">
        <v>0</v>
      </c>
      <c r="Z39" s="2">
        <v>0</v>
      </c>
      <c r="AA39" s="1">
        <f>Q39+S39+U39+W39+Y39</f>
        <v>618</v>
      </c>
      <c r="AB39" s="13">
        <f>R39+T39+V39+X39+Z39</f>
        <v>0</v>
      </c>
      <c r="AC39" s="14">
        <f>AA39+AB39</f>
        <v>618</v>
      </c>
      <c r="AE39" s="3" t="s">
        <v>12</v>
      </c>
      <c r="AF39" s="2">
        <f>IFERROR(B39/Q39, "N.A.")</f>
        <v>1505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1500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1503.3333333333333</v>
      </c>
      <c r="AQ39" s="13" t="str">
        <f t="shared" si="30"/>
        <v>N.A.</v>
      </c>
      <c r="AR39" s="14">
        <f t="shared" si="30"/>
        <v>1503.3333333333333</v>
      </c>
    </row>
    <row r="40" spans="1:44" ht="15" customHeight="1" thickBot="1" x14ac:dyDescent="0.3">
      <c r="A40" s="3" t="s">
        <v>13</v>
      </c>
      <c r="B40" s="2">
        <v>1328700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1328700</v>
      </c>
      <c r="M40" s="13">
        <f t="shared" si="31"/>
        <v>0</v>
      </c>
      <c r="N40" s="14">
        <f t="shared" ref="N40:N42" si="32">L40+M40</f>
        <v>1328700</v>
      </c>
      <c r="P40" s="3" t="s">
        <v>13</v>
      </c>
      <c r="Q40" s="2">
        <v>412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412</v>
      </c>
      <c r="AB40" s="13">
        <f t="shared" si="33"/>
        <v>0</v>
      </c>
      <c r="AC40" s="14">
        <f t="shared" ref="AC40:AC42" si="34">AA40+AB40</f>
        <v>412</v>
      </c>
      <c r="AE40" s="3" t="s">
        <v>13</v>
      </c>
      <c r="AF40" s="2">
        <f t="shared" ref="AF40:AF43" si="35">IFERROR(B40/Q40, "N.A.")</f>
        <v>3225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3225</v>
      </c>
      <c r="AQ40" s="13" t="str">
        <f t="shared" si="30"/>
        <v>N.A.</v>
      </c>
      <c r="AR40" s="14">
        <f t="shared" si="30"/>
        <v>3225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354320</v>
      </c>
      <c r="I42" s="2"/>
      <c r="J42" s="2"/>
      <c r="K42" s="2"/>
      <c r="L42" s="1">
        <f t="shared" si="31"/>
        <v>354320</v>
      </c>
      <c r="M42" s="13">
        <f t="shared" si="31"/>
        <v>0</v>
      </c>
      <c r="N42" s="14">
        <f t="shared" si="32"/>
        <v>354320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206</v>
      </c>
      <c r="X42" s="2">
        <v>0</v>
      </c>
      <c r="Y42" s="2">
        <v>0</v>
      </c>
      <c r="Z42" s="2">
        <v>0</v>
      </c>
      <c r="AA42" s="1">
        <f t="shared" si="33"/>
        <v>206</v>
      </c>
      <c r="AB42" s="13">
        <f t="shared" si="33"/>
        <v>0</v>
      </c>
      <c r="AC42" s="14">
        <f t="shared" si="34"/>
        <v>206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1720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1720</v>
      </c>
      <c r="AQ42" s="13" t="str">
        <f t="shared" si="30"/>
        <v>N.A.</v>
      </c>
      <c r="AR42" s="14">
        <f t="shared" si="30"/>
        <v>1720</v>
      </c>
    </row>
    <row r="43" spans="1:44" ht="15" customHeight="1" thickBot="1" x14ac:dyDescent="0.3">
      <c r="A43" s="4" t="s">
        <v>16</v>
      </c>
      <c r="B43" s="2">
        <v>1948760</v>
      </c>
      <c r="C43" s="2"/>
      <c r="D43" s="2"/>
      <c r="E43" s="2"/>
      <c r="F43" s="2"/>
      <c r="G43" s="2"/>
      <c r="H43" s="2">
        <v>663320</v>
      </c>
      <c r="I43" s="2"/>
      <c r="J43" s="2"/>
      <c r="K43" s="2"/>
      <c r="L43" s="1">
        <f t="shared" ref="L43" si="36">B43+D43+F43+H43+J43</f>
        <v>2612080</v>
      </c>
      <c r="M43" s="13">
        <f t="shared" ref="M43" si="37">C43+E43+G43+I43+K43</f>
        <v>0</v>
      </c>
      <c r="N43" s="21">
        <f t="shared" ref="N43" si="38">L43+M43</f>
        <v>2612080</v>
      </c>
      <c r="P43" s="4" t="s">
        <v>16</v>
      </c>
      <c r="Q43" s="2">
        <v>824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412</v>
      </c>
      <c r="X43" s="2">
        <v>0</v>
      </c>
      <c r="Y43" s="2">
        <v>0</v>
      </c>
      <c r="Z43" s="2">
        <v>0</v>
      </c>
      <c r="AA43" s="1">
        <f t="shared" ref="AA43" si="39">Q43+S43+U43+W43+Y43</f>
        <v>1236</v>
      </c>
      <c r="AB43" s="13">
        <f t="shared" ref="AB43" si="40">R43+T43+V43+X43+Z43</f>
        <v>0</v>
      </c>
      <c r="AC43" s="21">
        <f t="shared" ref="AC43" si="41">AA43+AB43</f>
        <v>1236</v>
      </c>
      <c r="AE43" s="4" t="s">
        <v>16</v>
      </c>
      <c r="AF43" s="2">
        <f t="shared" si="35"/>
        <v>2365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1610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2113.3333333333335</v>
      </c>
      <c r="AQ43" s="13" t="str">
        <f t="shared" ref="AQ43" si="43">IFERROR(M43/AB43, "N.A.")</f>
        <v>N.A.</v>
      </c>
      <c r="AR43" s="14">
        <f t="shared" ref="AR43" si="44">IFERROR(N43/AC43, "N.A.")</f>
        <v>2113.3333333333335</v>
      </c>
    </row>
    <row r="44" spans="1:44" ht="15" customHeight="1" thickBot="1" x14ac:dyDescent="0.3">
      <c r="A44" s="5" t="s">
        <v>0</v>
      </c>
      <c r="B44" s="42">
        <f>B43+C43</f>
        <v>1948760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663320</v>
      </c>
      <c r="I44" s="43"/>
      <c r="J44" s="42">
        <f>J43+K43</f>
        <v>0</v>
      </c>
      <c r="K44" s="43"/>
      <c r="L44" s="42">
        <f>L43+M43</f>
        <v>2612080</v>
      </c>
      <c r="M44" s="46"/>
      <c r="N44" s="22">
        <f>B44+D44+F44+H44+J44</f>
        <v>2612080</v>
      </c>
      <c r="P44" s="5" t="s">
        <v>0</v>
      </c>
      <c r="Q44" s="42">
        <f>Q43+R43</f>
        <v>824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412</v>
      </c>
      <c r="X44" s="43"/>
      <c r="Y44" s="42">
        <f>Y43+Z43</f>
        <v>0</v>
      </c>
      <c r="Z44" s="43"/>
      <c r="AA44" s="42">
        <f>AA43+AB43</f>
        <v>1236</v>
      </c>
      <c r="AB44" s="46"/>
      <c r="AC44" s="22">
        <f>Q44+S44+U44+W44+Y44</f>
        <v>1236</v>
      </c>
      <c r="AE44" s="5" t="s">
        <v>0</v>
      </c>
      <c r="AF44" s="44">
        <f>IFERROR(B44/Q44,"N.A.")</f>
        <v>2365</v>
      </c>
      <c r="AG44" s="45"/>
      <c r="AH44" s="44" t="str">
        <f>IFERROR(D44/S44,"N.A.")</f>
        <v>N.A.</v>
      </c>
      <c r="AI44" s="45"/>
      <c r="AJ44" s="44" t="str">
        <f>IFERROR(F44/U44,"N.A.")</f>
        <v>N.A.</v>
      </c>
      <c r="AK44" s="45"/>
      <c r="AL44" s="44">
        <f>IFERROR(H44/W44,"N.A.")</f>
        <v>1610</v>
      </c>
      <c r="AM44" s="45"/>
      <c r="AN44" s="44" t="str">
        <f>IFERROR(J44/Y44,"N.A.")</f>
        <v>N.A.</v>
      </c>
      <c r="AO44" s="45"/>
      <c r="AP44" s="44">
        <f>IFERROR(L44/AA44,"N.A.")</f>
        <v>2113.3333333333335</v>
      </c>
      <c r="AQ44" s="45"/>
      <c r="AR44" s="16">
        <f>IFERROR(N44/AC44, "N.A.")</f>
        <v>2113.3333333333335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91068399.999999985</v>
      </c>
      <c r="C15" s="2"/>
      <c r="D15" s="2">
        <v>1543485.0000000002</v>
      </c>
      <c r="E15" s="2"/>
      <c r="F15" s="2">
        <v>8944239.9999999981</v>
      </c>
      <c r="G15" s="2"/>
      <c r="H15" s="2">
        <v>84728804</v>
      </c>
      <c r="I15" s="2"/>
      <c r="J15" s="2">
        <v>0</v>
      </c>
      <c r="K15" s="2"/>
      <c r="L15" s="1">
        <f>B15+D15+F15+H15+J15</f>
        <v>186284929</v>
      </c>
      <c r="M15" s="13">
        <f>C15+E15+G15+I15+K15</f>
        <v>0</v>
      </c>
      <c r="N15" s="14">
        <f>L15+M15</f>
        <v>186284929</v>
      </c>
      <c r="P15" s="3" t="s">
        <v>12</v>
      </c>
      <c r="Q15" s="2">
        <v>12253</v>
      </c>
      <c r="R15" s="2">
        <v>0</v>
      </c>
      <c r="S15" s="2">
        <v>919</v>
      </c>
      <c r="T15" s="2">
        <v>0</v>
      </c>
      <c r="U15" s="2">
        <v>1083</v>
      </c>
      <c r="V15" s="2">
        <v>0</v>
      </c>
      <c r="W15" s="2">
        <v>14373</v>
      </c>
      <c r="X15" s="2">
        <v>0</v>
      </c>
      <c r="Y15" s="2">
        <v>1584</v>
      </c>
      <c r="Z15" s="2">
        <v>0</v>
      </c>
      <c r="AA15" s="1">
        <f>Q15+S15+U15+W15+Y15</f>
        <v>30212</v>
      </c>
      <c r="AB15" s="13">
        <f>R15+T15+V15+X15+Z15</f>
        <v>0</v>
      </c>
      <c r="AC15" s="14">
        <f>AA15+AB15</f>
        <v>30212</v>
      </c>
      <c r="AE15" s="3" t="s">
        <v>12</v>
      </c>
      <c r="AF15" s="2">
        <f>IFERROR(B15/Q15, "N.A.")</f>
        <v>7432.3349383824361</v>
      </c>
      <c r="AG15" s="2" t="str">
        <f t="shared" ref="AG15:AR19" si="0">IFERROR(C15/R15, "N.A.")</f>
        <v>N.A.</v>
      </c>
      <c r="AH15" s="2">
        <f t="shared" si="0"/>
        <v>1679.526659412405</v>
      </c>
      <c r="AI15" s="2" t="str">
        <f t="shared" si="0"/>
        <v>N.A.</v>
      </c>
      <c r="AJ15" s="2">
        <f t="shared" si="0"/>
        <v>8258.7626962142185</v>
      </c>
      <c r="AK15" s="2" t="str">
        <f t="shared" si="0"/>
        <v>N.A.</v>
      </c>
      <c r="AL15" s="2">
        <f t="shared" si="0"/>
        <v>5894.997843178181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6165.9250959883493</v>
      </c>
      <c r="AQ15" s="13" t="str">
        <f t="shared" si="0"/>
        <v>N.A.</v>
      </c>
      <c r="AR15" s="14">
        <f t="shared" si="0"/>
        <v>6165.9250959883493</v>
      </c>
    </row>
    <row r="16" spans="1:44" ht="15" customHeight="1" thickBot="1" x14ac:dyDescent="0.3">
      <c r="A16" s="3" t="s">
        <v>13</v>
      </c>
      <c r="B16" s="2">
        <v>24235714.999999993</v>
      </c>
      <c r="C16" s="2">
        <v>0</v>
      </c>
      <c r="D16" s="2">
        <v>705200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24940914.999999993</v>
      </c>
      <c r="M16" s="13">
        <f t="shared" si="1"/>
        <v>0</v>
      </c>
      <c r="N16" s="14">
        <f t="shared" ref="N16:N18" si="2">L16+M16</f>
        <v>24940914.999999993</v>
      </c>
      <c r="P16" s="3" t="s">
        <v>13</v>
      </c>
      <c r="Q16" s="2">
        <v>5265</v>
      </c>
      <c r="R16" s="2">
        <v>353</v>
      </c>
      <c r="S16" s="2">
        <v>410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5675</v>
      </c>
      <c r="AB16" s="13">
        <f t="shared" si="3"/>
        <v>353</v>
      </c>
      <c r="AC16" s="14">
        <f t="shared" ref="AC16:AC18" si="4">AA16+AB16</f>
        <v>6028</v>
      </c>
      <c r="AE16" s="3" t="s">
        <v>13</v>
      </c>
      <c r="AF16" s="2">
        <f t="shared" ref="AF16:AF19" si="5">IFERROR(B16/Q16, "N.A.")</f>
        <v>4603.1747388414042</v>
      </c>
      <c r="AG16" s="2">
        <f t="shared" si="0"/>
        <v>0</v>
      </c>
      <c r="AH16" s="2">
        <f t="shared" si="0"/>
        <v>1720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4394.8748898678405</v>
      </c>
      <c r="AQ16" s="13">
        <f t="shared" si="0"/>
        <v>0</v>
      </c>
      <c r="AR16" s="14">
        <f t="shared" si="0"/>
        <v>4137.5107830126062</v>
      </c>
    </row>
    <row r="17" spans="1:44" ht="15" customHeight="1" thickBot="1" x14ac:dyDescent="0.3">
      <c r="A17" s="3" t="s">
        <v>14</v>
      </c>
      <c r="B17" s="2">
        <v>124397425</v>
      </c>
      <c r="C17" s="2">
        <v>353687732</v>
      </c>
      <c r="D17" s="2">
        <v>17246255</v>
      </c>
      <c r="E17" s="2">
        <v>2583000</v>
      </c>
      <c r="F17" s="2"/>
      <c r="G17" s="2">
        <v>10686850</v>
      </c>
      <c r="H17" s="2"/>
      <c r="I17" s="2">
        <v>41840410</v>
      </c>
      <c r="J17" s="2">
        <v>0</v>
      </c>
      <c r="K17" s="2"/>
      <c r="L17" s="1">
        <f t="shared" si="1"/>
        <v>141643680</v>
      </c>
      <c r="M17" s="13">
        <f t="shared" si="1"/>
        <v>408797992</v>
      </c>
      <c r="N17" s="14">
        <f t="shared" si="2"/>
        <v>550441672</v>
      </c>
      <c r="P17" s="3" t="s">
        <v>14</v>
      </c>
      <c r="Q17" s="2">
        <v>18626</v>
      </c>
      <c r="R17" s="2">
        <v>53976</v>
      </c>
      <c r="S17" s="2">
        <v>3457</v>
      </c>
      <c r="T17" s="2">
        <v>287</v>
      </c>
      <c r="U17" s="2">
        <v>0</v>
      </c>
      <c r="V17" s="2">
        <v>1255</v>
      </c>
      <c r="W17" s="2">
        <v>0</v>
      </c>
      <c r="X17" s="2">
        <v>4787</v>
      </c>
      <c r="Y17" s="2">
        <v>1072</v>
      </c>
      <c r="Z17" s="2">
        <v>0</v>
      </c>
      <c r="AA17" s="1">
        <f t="shared" si="3"/>
        <v>23155</v>
      </c>
      <c r="AB17" s="13">
        <f t="shared" si="3"/>
        <v>60305</v>
      </c>
      <c r="AC17" s="14">
        <f t="shared" si="4"/>
        <v>83460</v>
      </c>
      <c r="AE17" s="3" t="s">
        <v>14</v>
      </c>
      <c r="AF17" s="2">
        <f t="shared" si="5"/>
        <v>6678.6977880382265</v>
      </c>
      <c r="AG17" s="2">
        <f t="shared" si="0"/>
        <v>6552.6851193122866</v>
      </c>
      <c r="AH17" s="2">
        <f t="shared" si="0"/>
        <v>4988.7923054671683</v>
      </c>
      <c r="AI17" s="2">
        <f t="shared" si="0"/>
        <v>9000</v>
      </c>
      <c r="AJ17" s="2" t="str">
        <f t="shared" si="0"/>
        <v>N.A.</v>
      </c>
      <c r="AK17" s="2">
        <f t="shared" si="0"/>
        <v>8515.4183266932268</v>
      </c>
      <c r="AL17" s="2" t="str">
        <f t="shared" si="0"/>
        <v>N.A.</v>
      </c>
      <c r="AM17" s="2">
        <f t="shared" si="0"/>
        <v>8740.4240651765194</v>
      </c>
      <c r="AN17" s="2">
        <f t="shared" si="0"/>
        <v>0</v>
      </c>
      <c r="AO17" s="2" t="str">
        <f t="shared" si="0"/>
        <v>N.A.</v>
      </c>
      <c r="AP17" s="15">
        <f t="shared" si="0"/>
        <v>6117.1962858993738</v>
      </c>
      <c r="AQ17" s="13">
        <f t="shared" si="0"/>
        <v>6778.8407594726805</v>
      </c>
      <c r="AR17" s="14">
        <f t="shared" si="0"/>
        <v>6595.2752456266471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650160</v>
      </c>
      <c r="I18" s="2"/>
      <c r="J18" s="2">
        <v>0</v>
      </c>
      <c r="K18" s="2"/>
      <c r="L18" s="1">
        <f t="shared" si="1"/>
        <v>650160</v>
      </c>
      <c r="M18" s="13">
        <f t="shared" si="1"/>
        <v>0</v>
      </c>
      <c r="N18" s="14">
        <f t="shared" si="2"/>
        <v>650160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1148</v>
      </c>
      <c r="X18" s="2">
        <v>0</v>
      </c>
      <c r="Y18" s="2">
        <v>684</v>
      </c>
      <c r="Z18" s="2">
        <v>0</v>
      </c>
      <c r="AA18" s="1">
        <f t="shared" si="3"/>
        <v>1832</v>
      </c>
      <c r="AB18" s="13">
        <f t="shared" si="3"/>
        <v>0</v>
      </c>
      <c r="AC18" s="21">
        <f t="shared" si="4"/>
        <v>1832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566.34146341463418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354.89082969432314</v>
      </c>
      <c r="AQ18" s="13" t="str">
        <f t="shared" si="0"/>
        <v>N.A.</v>
      </c>
      <c r="AR18" s="14">
        <f t="shared" si="0"/>
        <v>354.89082969432314</v>
      </c>
    </row>
    <row r="19" spans="1:44" ht="15" customHeight="1" thickBot="1" x14ac:dyDescent="0.3">
      <c r="A19" s="4" t="s">
        <v>16</v>
      </c>
      <c r="B19" s="2">
        <v>239701540</v>
      </c>
      <c r="C19" s="2">
        <v>353687731.99999994</v>
      </c>
      <c r="D19" s="2">
        <v>19494940</v>
      </c>
      <c r="E19" s="2">
        <v>2583000</v>
      </c>
      <c r="F19" s="2">
        <v>8944239.9999999981</v>
      </c>
      <c r="G19" s="2">
        <v>10686850</v>
      </c>
      <c r="H19" s="2">
        <v>85378963.999999985</v>
      </c>
      <c r="I19" s="2">
        <v>41840410</v>
      </c>
      <c r="J19" s="2">
        <v>0</v>
      </c>
      <c r="K19" s="2"/>
      <c r="L19" s="1">
        <f t="shared" ref="L19" si="6">B19+D19+F19+H19+J19</f>
        <v>353519684</v>
      </c>
      <c r="M19" s="13">
        <f t="shared" ref="M19" si="7">C19+E19+G19+I19+K19</f>
        <v>408797991.99999994</v>
      </c>
      <c r="N19" s="21">
        <f t="shared" ref="N19" si="8">L19+M19</f>
        <v>762317676</v>
      </c>
      <c r="P19" s="4" t="s">
        <v>16</v>
      </c>
      <c r="Q19" s="2">
        <v>36144</v>
      </c>
      <c r="R19" s="2">
        <v>54329</v>
      </c>
      <c r="S19" s="2">
        <v>4786</v>
      </c>
      <c r="T19" s="2">
        <v>287</v>
      </c>
      <c r="U19" s="2">
        <v>1083</v>
      </c>
      <c r="V19" s="2">
        <v>1255</v>
      </c>
      <c r="W19" s="2">
        <v>15521</v>
      </c>
      <c r="X19" s="2">
        <v>4787</v>
      </c>
      <c r="Y19" s="2">
        <v>3340</v>
      </c>
      <c r="Z19" s="2">
        <v>0</v>
      </c>
      <c r="AA19" s="1">
        <f t="shared" ref="AA19" si="9">Q19+S19+U19+W19+Y19</f>
        <v>60874</v>
      </c>
      <c r="AB19" s="13">
        <f t="shared" ref="AB19" si="10">R19+T19+V19+X19+Z19</f>
        <v>60658</v>
      </c>
      <c r="AC19" s="14">
        <f t="shared" ref="AC19" si="11">AA19+AB19</f>
        <v>121532</v>
      </c>
      <c r="AE19" s="4" t="s">
        <v>16</v>
      </c>
      <c r="AF19" s="2">
        <f t="shared" si="5"/>
        <v>6631.848716246127</v>
      </c>
      <c r="AG19" s="2">
        <f t="shared" si="0"/>
        <v>6510.1093706860047</v>
      </c>
      <c r="AH19" s="2">
        <f t="shared" si="0"/>
        <v>4073.3263685750103</v>
      </c>
      <c r="AI19" s="2">
        <f t="shared" si="0"/>
        <v>9000</v>
      </c>
      <c r="AJ19" s="2">
        <f t="shared" si="0"/>
        <v>8258.7626962142185</v>
      </c>
      <c r="AK19" s="2">
        <f t="shared" si="0"/>
        <v>8515.4183266932268</v>
      </c>
      <c r="AL19" s="2">
        <f t="shared" si="0"/>
        <v>5500.8674698795176</v>
      </c>
      <c r="AM19" s="2">
        <f t="shared" si="0"/>
        <v>8740.4240651765194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5807.4002694089431</v>
      </c>
      <c r="AQ19" s="13">
        <f t="shared" ref="AQ19" si="13">IFERROR(M19/AB19, "N.A.")</f>
        <v>6739.3912097332577</v>
      </c>
      <c r="AR19" s="14">
        <f t="shared" ref="AR19" si="14">IFERROR(N19/AC19, "N.A.")</f>
        <v>6272.56752131126</v>
      </c>
    </row>
    <row r="20" spans="1:44" ht="15" customHeight="1" thickBot="1" x14ac:dyDescent="0.3">
      <c r="A20" s="5" t="s">
        <v>0</v>
      </c>
      <c r="B20" s="42">
        <f>B19+C19</f>
        <v>593389272</v>
      </c>
      <c r="C20" s="43"/>
      <c r="D20" s="42">
        <f>D19+E19</f>
        <v>22077940</v>
      </c>
      <c r="E20" s="43"/>
      <c r="F20" s="42">
        <f>F19+G19</f>
        <v>19631090</v>
      </c>
      <c r="G20" s="43"/>
      <c r="H20" s="42">
        <f>H19+I19</f>
        <v>127219373.99999999</v>
      </c>
      <c r="I20" s="43"/>
      <c r="J20" s="42">
        <f>J19+K19</f>
        <v>0</v>
      </c>
      <c r="K20" s="43"/>
      <c r="L20" s="42">
        <f>L19+M19</f>
        <v>762317676</v>
      </c>
      <c r="M20" s="46"/>
      <c r="N20" s="22">
        <f>B20+D20+F20+H20+J20</f>
        <v>762317676</v>
      </c>
      <c r="P20" s="5" t="s">
        <v>0</v>
      </c>
      <c r="Q20" s="42">
        <f>Q19+R19</f>
        <v>90473</v>
      </c>
      <c r="R20" s="43"/>
      <c r="S20" s="42">
        <f>S19+T19</f>
        <v>5073</v>
      </c>
      <c r="T20" s="43"/>
      <c r="U20" s="42">
        <f>U19+V19</f>
        <v>2338</v>
      </c>
      <c r="V20" s="43"/>
      <c r="W20" s="42">
        <f>W19+X19</f>
        <v>20308</v>
      </c>
      <c r="X20" s="43"/>
      <c r="Y20" s="42">
        <f>Y19+Z19</f>
        <v>3340</v>
      </c>
      <c r="Z20" s="43"/>
      <c r="AA20" s="42">
        <f>AA19+AB19</f>
        <v>121532</v>
      </c>
      <c r="AB20" s="43"/>
      <c r="AC20" s="23">
        <f>Q20+S20+U20+W20+Y20</f>
        <v>121532</v>
      </c>
      <c r="AE20" s="5" t="s">
        <v>0</v>
      </c>
      <c r="AF20" s="44">
        <f>IFERROR(B20/Q20,"N.A.")</f>
        <v>6558.7442883512213</v>
      </c>
      <c r="AG20" s="45"/>
      <c r="AH20" s="44">
        <f>IFERROR(D20/S20,"N.A.")</f>
        <v>4352.048097772521</v>
      </c>
      <c r="AI20" s="45"/>
      <c r="AJ20" s="44">
        <f>IFERROR(F20/U20,"N.A.")</f>
        <v>8396.5312232677497</v>
      </c>
      <c r="AK20" s="45"/>
      <c r="AL20" s="44">
        <f>IFERROR(H20/W20,"N.A.")</f>
        <v>6264.4954697656085</v>
      </c>
      <c r="AM20" s="45"/>
      <c r="AN20" s="44">
        <f>IFERROR(J20/Y20,"N.A.")</f>
        <v>0</v>
      </c>
      <c r="AO20" s="45"/>
      <c r="AP20" s="44">
        <f>IFERROR(L20/AA20,"N.A.")</f>
        <v>6272.56752131126</v>
      </c>
      <c r="AQ20" s="45"/>
      <c r="AR20" s="16">
        <f>IFERROR(N20/AC20, "N.A.")</f>
        <v>6272.56752131126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85235450</v>
      </c>
      <c r="C27" s="2"/>
      <c r="D27" s="2">
        <v>1543485.0000000002</v>
      </c>
      <c r="E27" s="2"/>
      <c r="F27" s="2">
        <v>6222340</v>
      </c>
      <c r="G27" s="2"/>
      <c r="H27" s="2">
        <v>66762620</v>
      </c>
      <c r="I27" s="2"/>
      <c r="J27" s="2">
        <v>0</v>
      </c>
      <c r="K27" s="2"/>
      <c r="L27" s="1">
        <f>B27+D27+F27+H27+J27</f>
        <v>159763895</v>
      </c>
      <c r="M27" s="13">
        <f>C27+E27+G27+I27+K27</f>
        <v>0</v>
      </c>
      <c r="N27" s="14">
        <f>L27+M27</f>
        <v>159763895</v>
      </c>
      <c r="P27" s="3" t="s">
        <v>12</v>
      </c>
      <c r="Q27" s="2">
        <v>11243</v>
      </c>
      <c r="R27" s="2">
        <v>0</v>
      </c>
      <c r="S27" s="2">
        <v>919</v>
      </c>
      <c r="T27" s="2">
        <v>0</v>
      </c>
      <c r="U27" s="2">
        <v>872</v>
      </c>
      <c r="V27" s="2">
        <v>0</v>
      </c>
      <c r="W27" s="2">
        <v>8845</v>
      </c>
      <c r="X27" s="2">
        <v>0</v>
      </c>
      <c r="Y27" s="2">
        <v>366</v>
      </c>
      <c r="Z27" s="2">
        <v>0</v>
      </c>
      <c r="AA27" s="1">
        <f>Q27+S27+U27+W27+Y27</f>
        <v>22245</v>
      </c>
      <c r="AB27" s="13">
        <f>R27+T27+V27+X27+Z27</f>
        <v>0</v>
      </c>
      <c r="AC27" s="14">
        <f>AA27+AB27</f>
        <v>22245</v>
      </c>
      <c r="AE27" s="3" t="s">
        <v>12</v>
      </c>
      <c r="AF27" s="2">
        <f>IFERROR(B27/Q27, "N.A.")</f>
        <v>7581.2016365738682</v>
      </c>
      <c r="AG27" s="2" t="str">
        <f t="shared" ref="AG27:AR31" si="15">IFERROR(C27/R27, "N.A.")</f>
        <v>N.A.</v>
      </c>
      <c r="AH27" s="2">
        <f t="shared" si="15"/>
        <v>1679.526659412405</v>
      </c>
      <c r="AI27" s="2" t="str">
        <f t="shared" si="15"/>
        <v>N.A.</v>
      </c>
      <c r="AJ27" s="2">
        <f t="shared" si="15"/>
        <v>7135.7110091743116</v>
      </c>
      <c r="AK27" s="2" t="str">
        <f t="shared" si="15"/>
        <v>N.A.</v>
      </c>
      <c r="AL27" s="2">
        <f t="shared" si="15"/>
        <v>7548.063312605992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7182.0137109462803</v>
      </c>
      <c r="AQ27" s="13" t="str">
        <f t="shared" si="15"/>
        <v>N.A.</v>
      </c>
      <c r="AR27" s="14">
        <f t="shared" si="15"/>
        <v>7182.0137109462803</v>
      </c>
    </row>
    <row r="28" spans="1:44" ht="15" customHeight="1" thickBot="1" x14ac:dyDescent="0.3">
      <c r="A28" s="3" t="s">
        <v>13</v>
      </c>
      <c r="B28" s="2"/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353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353</v>
      </c>
      <c r="AC28" s="14">
        <f t="shared" ref="AC28:AC30" si="19">AA28+AB28</f>
        <v>353</v>
      </c>
      <c r="AE28" s="3" t="s">
        <v>13</v>
      </c>
      <c r="AF28" s="2" t="str">
        <f t="shared" ref="AF28:AF31" si="20">IFERROR(B28/Q28, "N.A.")</f>
        <v>N.A.</v>
      </c>
      <c r="AG28" s="2">
        <f t="shared" si="15"/>
        <v>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>
        <f t="shared" si="15"/>
        <v>0</v>
      </c>
      <c r="AR28" s="14">
        <f t="shared" si="15"/>
        <v>0</v>
      </c>
    </row>
    <row r="29" spans="1:44" ht="15" customHeight="1" thickBot="1" x14ac:dyDescent="0.3">
      <c r="A29" s="3" t="s">
        <v>14</v>
      </c>
      <c r="B29" s="2">
        <v>99964320.000000015</v>
      </c>
      <c r="C29" s="2">
        <v>256097470.00000003</v>
      </c>
      <c r="D29" s="2">
        <v>17246255</v>
      </c>
      <c r="E29" s="2">
        <v>2583000</v>
      </c>
      <c r="F29" s="2"/>
      <c r="G29" s="2">
        <v>10686850</v>
      </c>
      <c r="H29" s="2"/>
      <c r="I29" s="2">
        <v>38662159.999999993</v>
      </c>
      <c r="J29" s="2"/>
      <c r="K29" s="2"/>
      <c r="L29" s="1">
        <f t="shared" si="16"/>
        <v>117210575.00000001</v>
      </c>
      <c r="M29" s="13">
        <f t="shared" si="16"/>
        <v>308029480</v>
      </c>
      <c r="N29" s="14">
        <f t="shared" si="17"/>
        <v>425240055</v>
      </c>
      <c r="P29" s="3" t="s">
        <v>14</v>
      </c>
      <c r="Q29" s="2">
        <v>12028</v>
      </c>
      <c r="R29" s="2">
        <v>37439</v>
      </c>
      <c r="S29" s="2">
        <v>3457</v>
      </c>
      <c r="T29" s="2">
        <v>287</v>
      </c>
      <c r="U29" s="2">
        <v>0</v>
      </c>
      <c r="V29" s="2">
        <v>977</v>
      </c>
      <c r="W29" s="2">
        <v>0</v>
      </c>
      <c r="X29" s="2">
        <v>4169</v>
      </c>
      <c r="Y29" s="2">
        <v>0</v>
      </c>
      <c r="Z29" s="2">
        <v>0</v>
      </c>
      <c r="AA29" s="1">
        <f t="shared" si="18"/>
        <v>15485</v>
      </c>
      <c r="AB29" s="13">
        <f t="shared" si="18"/>
        <v>42872</v>
      </c>
      <c r="AC29" s="14">
        <f t="shared" si="19"/>
        <v>58357</v>
      </c>
      <c r="AE29" s="3" t="s">
        <v>14</v>
      </c>
      <c r="AF29" s="2">
        <f t="shared" si="20"/>
        <v>8310.9677419354848</v>
      </c>
      <c r="AG29" s="2">
        <f t="shared" si="15"/>
        <v>6840.3929057934247</v>
      </c>
      <c r="AH29" s="2">
        <f t="shared" si="15"/>
        <v>4988.7923054671683</v>
      </c>
      <c r="AI29" s="2">
        <f t="shared" si="15"/>
        <v>9000</v>
      </c>
      <c r="AJ29" s="2" t="str">
        <f t="shared" si="15"/>
        <v>N.A.</v>
      </c>
      <c r="AK29" s="2">
        <f t="shared" si="15"/>
        <v>10938.433981576254</v>
      </c>
      <c r="AL29" s="2" t="str">
        <f t="shared" si="15"/>
        <v>N.A.</v>
      </c>
      <c r="AM29" s="2">
        <f t="shared" si="15"/>
        <v>9273.7251139361942</v>
      </c>
      <c r="AN29" s="2" t="str">
        <f t="shared" si="15"/>
        <v>N.A.</v>
      </c>
      <c r="AO29" s="2" t="str">
        <f t="shared" si="15"/>
        <v>N.A.</v>
      </c>
      <c r="AP29" s="15">
        <f t="shared" si="15"/>
        <v>7569.2977074588325</v>
      </c>
      <c r="AQ29" s="13">
        <f t="shared" si="15"/>
        <v>7184.8637805560738</v>
      </c>
      <c r="AR29" s="14">
        <f t="shared" si="15"/>
        <v>7286.8731257604059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896</v>
      </c>
      <c r="X30" s="2">
        <v>0</v>
      </c>
      <c r="Y30" s="2">
        <v>252</v>
      </c>
      <c r="Z30" s="2">
        <v>0</v>
      </c>
      <c r="AA30" s="1">
        <f t="shared" si="18"/>
        <v>1148</v>
      </c>
      <c r="AB30" s="13">
        <f t="shared" si="18"/>
        <v>0</v>
      </c>
      <c r="AC30" s="21">
        <f t="shared" si="19"/>
        <v>1148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185199770.00000012</v>
      </c>
      <c r="C31" s="2">
        <v>256097470.00000006</v>
      </c>
      <c r="D31" s="2">
        <v>18789740</v>
      </c>
      <c r="E31" s="2">
        <v>2583000</v>
      </c>
      <c r="F31" s="2">
        <v>6222340</v>
      </c>
      <c r="G31" s="2">
        <v>10686850</v>
      </c>
      <c r="H31" s="2">
        <v>66762620.000000015</v>
      </c>
      <c r="I31" s="2">
        <v>38662159.999999993</v>
      </c>
      <c r="J31" s="2">
        <v>0</v>
      </c>
      <c r="K31" s="2"/>
      <c r="L31" s="1">
        <f t="shared" ref="L31" si="21">B31+D31+F31+H31+J31</f>
        <v>276974470.00000012</v>
      </c>
      <c r="M31" s="13">
        <f t="shared" ref="M31" si="22">C31+E31+G31+I31+K31</f>
        <v>308029480.00000006</v>
      </c>
      <c r="N31" s="21">
        <f t="shared" ref="N31" si="23">L31+M31</f>
        <v>585003950.00000024</v>
      </c>
      <c r="P31" s="4" t="s">
        <v>16</v>
      </c>
      <c r="Q31" s="2">
        <v>23271</v>
      </c>
      <c r="R31" s="2">
        <v>37792</v>
      </c>
      <c r="S31" s="2">
        <v>4376</v>
      </c>
      <c r="T31" s="2">
        <v>287</v>
      </c>
      <c r="U31" s="2">
        <v>872</v>
      </c>
      <c r="V31" s="2">
        <v>977</v>
      </c>
      <c r="W31" s="2">
        <v>9741</v>
      </c>
      <c r="X31" s="2">
        <v>4169</v>
      </c>
      <c r="Y31" s="2">
        <v>618</v>
      </c>
      <c r="Z31" s="2">
        <v>0</v>
      </c>
      <c r="AA31" s="1">
        <f t="shared" ref="AA31" si="24">Q31+S31+U31+W31+Y31</f>
        <v>38878</v>
      </c>
      <c r="AB31" s="13">
        <f t="shared" ref="AB31" si="25">R31+T31+V31+X31+Z31</f>
        <v>43225</v>
      </c>
      <c r="AC31" s="14">
        <f t="shared" ref="AC31" si="26">AA31+AB31</f>
        <v>82103</v>
      </c>
      <c r="AE31" s="4" t="s">
        <v>16</v>
      </c>
      <c r="AF31" s="2">
        <f t="shared" si="20"/>
        <v>7958.3932791886946</v>
      </c>
      <c r="AG31" s="2">
        <f t="shared" si="15"/>
        <v>6776.4995237087232</v>
      </c>
      <c r="AH31" s="2">
        <f t="shared" si="15"/>
        <v>4293.8162705667273</v>
      </c>
      <c r="AI31" s="2">
        <f t="shared" si="15"/>
        <v>9000</v>
      </c>
      <c r="AJ31" s="2">
        <f t="shared" si="15"/>
        <v>7135.7110091743116</v>
      </c>
      <c r="AK31" s="2">
        <f t="shared" si="15"/>
        <v>10938.433981576254</v>
      </c>
      <c r="AL31" s="2">
        <f t="shared" si="15"/>
        <v>6853.7747664510844</v>
      </c>
      <c r="AM31" s="2">
        <f t="shared" si="15"/>
        <v>9273.7251139361942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7124.1954318637818</v>
      </c>
      <c r="AQ31" s="13">
        <f t="shared" ref="AQ31" si="28">IFERROR(M31/AB31, "N.A.")</f>
        <v>7126.1880855986137</v>
      </c>
      <c r="AR31" s="14">
        <f t="shared" ref="AR31" si="29">IFERROR(N31/AC31, "N.A.")</f>
        <v>7125.2445099448287</v>
      </c>
    </row>
    <row r="32" spans="1:44" ht="15" customHeight="1" thickBot="1" x14ac:dyDescent="0.3">
      <c r="A32" s="5" t="s">
        <v>0</v>
      </c>
      <c r="B32" s="42">
        <f>B31+C31</f>
        <v>441297240.00000018</v>
      </c>
      <c r="C32" s="43"/>
      <c r="D32" s="42">
        <f>D31+E31</f>
        <v>21372740</v>
      </c>
      <c r="E32" s="43"/>
      <c r="F32" s="42">
        <f>F31+G31</f>
        <v>16909190</v>
      </c>
      <c r="G32" s="43"/>
      <c r="H32" s="42">
        <f>H31+I31</f>
        <v>105424780</v>
      </c>
      <c r="I32" s="43"/>
      <c r="J32" s="42">
        <f>J31+K31</f>
        <v>0</v>
      </c>
      <c r="K32" s="43"/>
      <c r="L32" s="42">
        <f>L31+M31</f>
        <v>585003950.00000024</v>
      </c>
      <c r="M32" s="46"/>
      <c r="N32" s="22">
        <f>B32+D32+F32+H32+J32</f>
        <v>585003950.00000024</v>
      </c>
      <c r="P32" s="5" t="s">
        <v>0</v>
      </c>
      <c r="Q32" s="42">
        <f>Q31+R31</f>
        <v>61063</v>
      </c>
      <c r="R32" s="43"/>
      <c r="S32" s="42">
        <f>S31+T31</f>
        <v>4663</v>
      </c>
      <c r="T32" s="43"/>
      <c r="U32" s="42">
        <f>U31+V31</f>
        <v>1849</v>
      </c>
      <c r="V32" s="43"/>
      <c r="W32" s="42">
        <f>W31+X31</f>
        <v>13910</v>
      </c>
      <c r="X32" s="43"/>
      <c r="Y32" s="42">
        <f>Y31+Z31</f>
        <v>618</v>
      </c>
      <c r="Z32" s="43"/>
      <c r="AA32" s="42">
        <f>AA31+AB31</f>
        <v>82103</v>
      </c>
      <c r="AB32" s="43"/>
      <c r="AC32" s="23">
        <f>Q32+S32+U32+W32+Y32</f>
        <v>82103</v>
      </c>
      <c r="AE32" s="5" t="s">
        <v>0</v>
      </c>
      <c r="AF32" s="44">
        <f>IFERROR(B32/Q32,"N.A.")</f>
        <v>7226.9171183859326</v>
      </c>
      <c r="AG32" s="45"/>
      <c r="AH32" s="44">
        <f>IFERROR(D32/S32,"N.A.")</f>
        <v>4583.4741582672095</v>
      </c>
      <c r="AI32" s="45"/>
      <c r="AJ32" s="44">
        <f>IFERROR(F32/U32,"N.A.")</f>
        <v>9145.0459707950249</v>
      </c>
      <c r="AK32" s="45"/>
      <c r="AL32" s="44">
        <f>IFERROR(H32/W32,"N.A.")</f>
        <v>7579.0639827462255</v>
      </c>
      <c r="AM32" s="45"/>
      <c r="AN32" s="44">
        <f>IFERROR(J32/Y32,"N.A.")</f>
        <v>0</v>
      </c>
      <c r="AO32" s="45"/>
      <c r="AP32" s="44">
        <f>IFERROR(L32/AA32,"N.A.")</f>
        <v>7125.2445099448287</v>
      </c>
      <c r="AQ32" s="45"/>
      <c r="AR32" s="16">
        <f>IFERROR(N32/AC32, "N.A.")</f>
        <v>7125.2445099448287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>
        <v>5832950</v>
      </c>
      <c r="C39" s="2"/>
      <c r="D39" s="2"/>
      <c r="E39" s="2"/>
      <c r="F39" s="2">
        <v>2721900</v>
      </c>
      <c r="G39" s="2"/>
      <c r="H39" s="2">
        <v>17966183.999999996</v>
      </c>
      <c r="I39" s="2"/>
      <c r="J39" s="2">
        <v>0</v>
      </c>
      <c r="K39" s="2"/>
      <c r="L39" s="1">
        <f>B39+D39+F39+H39+J39</f>
        <v>26521033.999999996</v>
      </c>
      <c r="M39" s="13">
        <f>C39+E39+G39+I39+K39</f>
        <v>0</v>
      </c>
      <c r="N39" s="14">
        <f>L39+M39</f>
        <v>26521033.999999996</v>
      </c>
      <c r="P39" s="3" t="s">
        <v>12</v>
      </c>
      <c r="Q39" s="2">
        <v>1010</v>
      </c>
      <c r="R39" s="2">
        <v>0</v>
      </c>
      <c r="S39" s="2">
        <v>0</v>
      </c>
      <c r="T39" s="2">
        <v>0</v>
      </c>
      <c r="U39" s="2">
        <v>211</v>
      </c>
      <c r="V39" s="2">
        <v>0</v>
      </c>
      <c r="W39" s="2">
        <v>5528</v>
      </c>
      <c r="X39" s="2">
        <v>0</v>
      </c>
      <c r="Y39" s="2">
        <v>1218</v>
      </c>
      <c r="Z39" s="2">
        <v>0</v>
      </c>
      <c r="AA39" s="1">
        <f>Q39+S39+U39+W39+Y39</f>
        <v>7967</v>
      </c>
      <c r="AB39" s="13">
        <f>R39+T39+V39+X39+Z39</f>
        <v>0</v>
      </c>
      <c r="AC39" s="14">
        <f>AA39+AB39</f>
        <v>7967</v>
      </c>
      <c r="AE39" s="3" t="s">
        <v>12</v>
      </c>
      <c r="AF39" s="2">
        <f>IFERROR(B39/Q39, "N.A.")</f>
        <v>5775.1980198019801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12900</v>
      </c>
      <c r="AK39" s="2" t="str">
        <f t="shared" si="30"/>
        <v>N.A.</v>
      </c>
      <c r="AL39" s="2">
        <f t="shared" si="30"/>
        <v>3250.0332850940658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3328.8608008033134</v>
      </c>
      <c r="AQ39" s="13" t="str">
        <f t="shared" si="30"/>
        <v>N.A.</v>
      </c>
      <c r="AR39" s="14">
        <f t="shared" si="30"/>
        <v>3328.8608008033134</v>
      </c>
    </row>
    <row r="40" spans="1:44" ht="15" customHeight="1" thickBot="1" x14ac:dyDescent="0.3">
      <c r="A40" s="3" t="s">
        <v>13</v>
      </c>
      <c r="B40" s="2">
        <v>24235714.999999993</v>
      </c>
      <c r="C40" s="2"/>
      <c r="D40" s="2">
        <v>705200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24940914.999999993</v>
      </c>
      <c r="M40" s="13">
        <f t="shared" si="31"/>
        <v>0</v>
      </c>
      <c r="N40" s="14">
        <f t="shared" ref="N40:N42" si="32">L40+M40</f>
        <v>24940914.999999993</v>
      </c>
      <c r="P40" s="3" t="s">
        <v>13</v>
      </c>
      <c r="Q40" s="2">
        <v>5265</v>
      </c>
      <c r="R40" s="2">
        <v>0</v>
      </c>
      <c r="S40" s="2">
        <v>410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5675</v>
      </c>
      <c r="AB40" s="13">
        <f t="shared" si="33"/>
        <v>0</v>
      </c>
      <c r="AC40" s="14">
        <f t="shared" ref="AC40:AC42" si="34">AA40+AB40</f>
        <v>5675</v>
      </c>
      <c r="AE40" s="3" t="s">
        <v>13</v>
      </c>
      <c r="AF40" s="2">
        <f t="shared" ref="AF40:AF43" si="35">IFERROR(B40/Q40, "N.A.")</f>
        <v>4603.1747388414042</v>
      </c>
      <c r="AG40" s="2" t="str">
        <f t="shared" si="30"/>
        <v>N.A.</v>
      </c>
      <c r="AH40" s="2">
        <f t="shared" si="30"/>
        <v>1720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4394.8748898678405</v>
      </c>
      <c r="AQ40" s="13" t="str">
        <f t="shared" si="30"/>
        <v>N.A.</v>
      </c>
      <c r="AR40" s="14">
        <f t="shared" si="30"/>
        <v>4394.8748898678405</v>
      </c>
    </row>
    <row r="41" spans="1:44" ht="15" customHeight="1" thickBot="1" x14ac:dyDescent="0.3">
      <c r="A41" s="3" t="s">
        <v>14</v>
      </c>
      <c r="B41" s="2">
        <v>24433104.999999996</v>
      </c>
      <c r="C41" s="2">
        <v>97590262</v>
      </c>
      <c r="D41" s="2"/>
      <c r="E41" s="2"/>
      <c r="F41" s="2"/>
      <c r="G41" s="2">
        <v>0</v>
      </c>
      <c r="H41" s="2"/>
      <c r="I41" s="2">
        <v>3178250</v>
      </c>
      <c r="J41" s="2">
        <v>0</v>
      </c>
      <c r="K41" s="2"/>
      <c r="L41" s="1">
        <f t="shared" si="31"/>
        <v>24433104.999999996</v>
      </c>
      <c r="M41" s="13">
        <f t="shared" si="31"/>
        <v>100768512</v>
      </c>
      <c r="N41" s="14">
        <f t="shared" si="32"/>
        <v>125201617</v>
      </c>
      <c r="P41" s="3" t="s">
        <v>14</v>
      </c>
      <c r="Q41" s="2">
        <v>6598</v>
      </c>
      <c r="R41" s="2">
        <v>16537</v>
      </c>
      <c r="S41" s="2">
        <v>0</v>
      </c>
      <c r="T41" s="2">
        <v>0</v>
      </c>
      <c r="U41" s="2">
        <v>0</v>
      </c>
      <c r="V41" s="2">
        <v>278</v>
      </c>
      <c r="W41" s="2">
        <v>0</v>
      </c>
      <c r="X41" s="2">
        <v>618</v>
      </c>
      <c r="Y41" s="2">
        <v>1072</v>
      </c>
      <c r="Z41" s="2">
        <v>0</v>
      </c>
      <c r="AA41" s="1">
        <f t="shared" si="33"/>
        <v>7670</v>
      </c>
      <c r="AB41" s="13">
        <f t="shared" si="33"/>
        <v>17433</v>
      </c>
      <c r="AC41" s="14">
        <f t="shared" si="34"/>
        <v>25103</v>
      </c>
      <c r="AE41" s="3" t="s">
        <v>14</v>
      </c>
      <c r="AF41" s="2">
        <f t="shared" si="35"/>
        <v>3703.1077599272503</v>
      </c>
      <c r="AG41" s="2">
        <f t="shared" si="30"/>
        <v>5901.3280522464775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5142.7993527508088</v>
      </c>
      <c r="AN41" s="2">
        <f t="shared" si="30"/>
        <v>0</v>
      </c>
      <c r="AO41" s="2" t="str">
        <f t="shared" si="30"/>
        <v>N.A.</v>
      </c>
      <c r="AP41" s="15">
        <f t="shared" si="30"/>
        <v>3185.5417209908733</v>
      </c>
      <c r="AQ41" s="13">
        <f t="shared" si="30"/>
        <v>5780.3310961968682</v>
      </c>
      <c r="AR41" s="14">
        <f t="shared" si="30"/>
        <v>4987.5161136119186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650160</v>
      </c>
      <c r="I42" s="2"/>
      <c r="J42" s="2">
        <v>0</v>
      </c>
      <c r="K42" s="2"/>
      <c r="L42" s="1">
        <f t="shared" si="31"/>
        <v>650160</v>
      </c>
      <c r="M42" s="13">
        <f t="shared" si="31"/>
        <v>0</v>
      </c>
      <c r="N42" s="14">
        <f t="shared" si="32"/>
        <v>650160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252</v>
      </c>
      <c r="X42" s="2">
        <v>0</v>
      </c>
      <c r="Y42" s="2">
        <v>432</v>
      </c>
      <c r="Z42" s="2">
        <v>0</v>
      </c>
      <c r="AA42" s="1">
        <f t="shared" si="33"/>
        <v>684</v>
      </c>
      <c r="AB42" s="13">
        <f t="shared" si="33"/>
        <v>0</v>
      </c>
      <c r="AC42" s="14">
        <f t="shared" si="34"/>
        <v>684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2580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950.52631578947364</v>
      </c>
      <c r="AQ42" s="13" t="str">
        <f t="shared" si="30"/>
        <v>N.A.</v>
      </c>
      <c r="AR42" s="14">
        <f t="shared" si="30"/>
        <v>950.52631578947364</v>
      </c>
    </row>
    <row r="43" spans="1:44" ht="15" customHeight="1" thickBot="1" x14ac:dyDescent="0.3">
      <c r="A43" s="4" t="s">
        <v>16</v>
      </c>
      <c r="B43" s="2">
        <v>54501769.999999985</v>
      </c>
      <c r="C43" s="2">
        <v>97590262</v>
      </c>
      <c r="D43" s="2">
        <v>705200</v>
      </c>
      <c r="E43" s="2"/>
      <c r="F43" s="2">
        <v>2721900</v>
      </c>
      <c r="G43" s="2">
        <v>0</v>
      </c>
      <c r="H43" s="2">
        <v>18616343.999999996</v>
      </c>
      <c r="I43" s="2">
        <v>3178250</v>
      </c>
      <c r="J43" s="2">
        <v>0</v>
      </c>
      <c r="K43" s="2"/>
      <c r="L43" s="1">
        <f t="shared" ref="L43" si="36">B43+D43+F43+H43+J43</f>
        <v>76545213.999999985</v>
      </c>
      <c r="M43" s="13">
        <f t="shared" ref="M43" si="37">C43+E43+G43+I43+K43</f>
        <v>100768512</v>
      </c>
      <c r="N43" s="21">
        <f t="shared" ref="N43" si="38">L43+M43</f>
        <v>177313726</v>
      </c>
      <c r="P43" s="4" t="s">
        <v>16</v>
      </c>
      <c r="Q43" s="2">
        <v>12873</v>
      </c>
      <c r="R43" s="2">
        <v>16537</v>
      </c>
      <c r="S43" s="2">
        <v>410</v>
      </c>
      <c r="T43" s="2">
        <v>0</v>
      </c>
      <c r="U43" s="2">
        <v>211</v>
      </c>
      <c r="V43" s="2">
        <v>278</v>
      </c>
      <c r="W43" s="2">
        <v>5780</v>
      </c>
      <c r="X43" s="2">
        <v>618</v>
      </c>
      <c r="Y43" s="2">
        <v>2722</v>
      </c>
      <c r="Z43" s="2">
        <v>0</v>
      </c>
      <c r="AA43" s="1">
        <f t="shared" ref="AA43" si="39">Q43+S43+U43+W43+Y43</f>
        <v>21996</v>
      </c>
      <c r="AB43" s="13">
        <f t="shared" ref="AB43" si="40">R43+T43+V43+X43+Z43</f>
        <v>17433</v>
      </c>
      <c r="AC43" s="21">
        <f t="shared" ref="AC43" si="41">AA43+AB43</f>
        <v>39429</v>
      </c>
      <c r="AE43" s="4" t="s">
        <v>16</v>
      </c>
      <c r="AF43" s="2">
        <f t="shared" si="35"/>
        <v>4233.804862891322</v>
      </c>
      <c r="AG43" s="2">
        <f t="shared" si="30"/>
        <v>5901.3280522464775</v>
      </c>
      <c r="AH43" s="2">
        <f t="shared" si="30"/>
        <v>1720</v>
      </c>
      <c r="AI43" s="2" t="str">
        <f t="shared" si="30"/>
        <v>N.A.</v>
      </c>
      <c r="AJ43" s="2">
        <f t="shared" si="30"/>
        <v>12900</v>
      </c>
      <c r="AK43" s="2">
        <f t="shared" si="30"/>
        <v>0</v>
      </c>
      <c r="AL43" s="2">
        <f t="shared" si="30"/>
        <v>3220.820761245674</v>
      </c>
      <c r="AM43" s="2">
        <f t="shared" si="30"/>
        <v>5142.7993527508088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3479.9606292053095</v>
      </c>
      <c r="AQ43" s="13">
        <f t="shared" ref="AQ43" si="43">IFERROR(M43/AB43, "N.A.")</f>
        <v>5780.3310961968682</v>
      </c>
      <c r="AR43" s="14">
        <f t="shared" ref="AR43" si="44">IFERROR(N43/AC43, "N.A.")</f>
        <v>4497.0383727713106</v>
      </c>
    </row>
    <row r="44" spans="1:44" ht="15" customHeight="1" thickBot="1" x14ac:dyDescent="0.3">
      <c r="A44" s="5" t="s">
        <v>0</v>
      </c>
      <c r="B44" s="42">
        <f>B43+C43</f>
        <v>152092032</v>
      </c>
      <c r="C44" s="43"/>
      <c r="D44" s="42">
        <f>D43+E43</f>
        <v>705200</v>
      </c>
      <c r="E44" s="43"/>
      <c r="F44" s="42">
        <f>F43+G43</f>
        <v>2721900</v>
      </c>
      <c r="G44" s="43"/>
      <c r="H44" s="42">
        <f>H43+I43</f>
        <v>21794593.999999996</v>
      </c>
      <c r="I44" s="43"/>
      <c r="J44" s="42">
        <f>J43+K43</f>
        <v>0</v>
      </c>
      <c r="K44" s="43"/>
      <c r="L44" s="42">
        <f>L43+M43</f>
        <v>177313726</v>
      </c>
      <c r="M44" s="46"/>
      <c r="N44" s="22">
        <f>B44+D44+F44+H44+J44</f>
        <v>177313726</v>
      </c>
      <c r="P44" s="5" t="s">
        <v>0</v>
      </c>
      <c r="Q44" s="42">
        <f>Q43+R43</f>
        <v>29410</v>
      </c>
      <c r="R44" s="43"/>
      <c r="S44" s="42">
        <f>S43+T43</f>
        <v>410</v>
      </c>
      <c r="T44" s="43"/>
      <c r="U44" s="42">
        <f>U43+V43</f>
        <v>489</v>
      </c>
      <c r="V44" s="43"/>
      <c r="W44" s="42">
        <f>W43+X43</f>
        <v>6398</v>
      </c>
      <c r="X44" s="43"/>
      <c r="Y44" s="42">
        <f>Y43+Z43</f>
        <v>2722</v>
      </c>
      <c r="Z44" s="43"/>
      <c r="AA44" s="42">
        <f>AA43+AB43</f>
        <v>39429</v>
      </c>
      <c r="AB44" s="46"/>
      <c r="AC44" s="22">
        <f>Q44+S44+U44+W44+Y44</f>
        <v>39429</v>
      </c>
      <c r="AE44" s="5" t="s">
        <v>0</v>
      </c>
      <c r="AF44" s="44">
        <f>IFERROR(B44/Q44,"N.A.")</f>
        <v>5171.4393743624614</v>
      </c>
      <c r="AG44" s="45"/>
      <c r="AH44" s="44">
        <f>IFERROR(D44/S44,"N.A.")</f>
        <v>1720</v>
      </c>
      <c r="AI44" s="45"/>
      <c r="AJ44" s="44">
        <f>IFERROR(F44/U44,"N.A.")</f>
        <v>5566.2576687116562</v>
      </c>
      <c r="AK44" s="45"/>
      <c r="AL44" s="44">
        <f>IFERROR(H44/W44,"N.A.")</f>
        <v>3406.4698343232253</v>
      </c>
      <c r="AM44" s="45"/>
      <c r="AN44" s="44">
        <f>IFERROR(J44/Y44,"N.A.")</f>
        <v>0</v>
      </c>
      <c r="AO44" s="45"/>
      <c r="AP44" s="44">
        <f>IFERROR(L44/AA44,"N.A.")</f>
        <v>4497.0383727713106</v>
      </c>
      <c r="AQ44" s="45"/>
      <c r="AR44" s="16">
        <f>IFERROR(N44/AC44, "N.A.")</f>
        <v>4497.0383727713106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7" t="s">
        <v>17</v>
      </c>
      <c r="B1" s="18" t="s">
        <v>37</v>
      </c>
    </row>
    <row r="2" spans="1:44" ht="15" customHeight="1" x14ac:dyDescent="0.25">
      <c r="A2" s="17" t="s">
        <v>18</v>
      </c>
      <c r="B2" s="18" t="s">
        <v>19</v>
      </c>
    </row>
    <row r="3" spans="1:44" ht="15" customHeight="1" x14ac:dyDescent="0.25">
      <c r="A3" s="17" t="s">
        <v>20</v>
      </c>
      <c r="B3" s="18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7" t="s">
        <v>21</v>
      </c>
      <c r="B4" s="18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7" t="s">
        <v>23</v>
      </c>
      <c r="B5" s="18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7" t="s">
        <v>24</v>
      </c>
      <c r="B6" s="18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7" t="s">
        <v>25</v>
      </c>
      <c r="B7" s="19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7" t="s">
        <v>26</v>
      </c>
      <c r="B8" s="20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40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40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40"/>
      <c r="AR12" s="25"/>
    </row>
    <row r="13" spans="1:44" ht="1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41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41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41"/>
      <c r="AR13" s="25"/>
    </row>
    <row r="14" spans="1:44" ht="15" customHeight="1" thickBot="1" x14ac:dyDescent="0.3">
      <c r="A14" s="26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6"/>
      <c r="P14" s="26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6"/>
      <c r="AE14" s="26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6"/>
    </row>
    <row r="15" spans="1:44" ht="15" customHeight="1" thickBot="1" x14ac:dyDescent="0.3">
      <c r="A15" s="3" t="s">
        <v>12</v>
      </c>
      <c r="B15" s="2">
        <v>14440260</v>
      </c>
      <c r="C15" s="2"/>
      <c r="D15" s="2"/>
      <c r="E15" s="2"/>
      <c r="F15" s="2">
        <v>2489700</v>
      </c>
      <c r="G15" s="2"/>
      <c r="H15" s="2">
        <v>11852400</v>
      </c>
      <c r="I15" s="2"/>
      <c r="J15" s="2"/>
      <c r="K15" s="2"/>
      <c r="L15" s="1">
        <f>B15+D15+F15+H15+J15</f>
        <v>28782360</v>
      </c>
      <c r="M15" s="13">
        <f>C15+E15+G15+I15+K15</f>
        <v>0</v>
      </c>
      <c r="N15" s="14">
        <f>L15+M15</f>
        <v>28782360</v>
      </c>
      <c r="P15" s="3" t="s">
        <v>12</v>
      </c>
      <c r="Q15" s="2">
        <v>1544</v>
      </c>
      <c r="R15" s="2">
        <v>0</v>
      </c>
      <c r="S15" s="2">
        <v>0</v>
      </c>
      <c r="T15" s="2">
        <v>0</v>
      </c>
      <c r="U15" s="2">
        <v>386</v>
      </c>
      <c r="V15" s="2">
        <v>0</v>
      </c>
      <c r="W15" s="2">
        <v>3151</v>
      </c>
      <c r="X15" s="2">
        <v>0</v>
      </c>
      <c r="Y15" s="2">
        <v>0</v>
      </c>
      <c r="Z15" s="2">
        <v>0</v>
      </c>
      <c r="AA15" s="1">
        <f>Q15+S15+U15+W15+Y15</f>
        <v>5081</v>
      </c>
      <c r="AB15" s="13">
        <f>R15+T15+V15+X15+Z15</f>
        <v>0</v>
      </c>
      <c r="AC15" s="14">
        <f>AA15+AB15</f>
        <v>5081</v>
      </c>
      <c r="AE15" s="3" t="s">
        <v>12</v>
      </c>
      <c r="AF15" s="2">
        <f>IFERROR(B15/Q15, "N.A.")</f>
        <v>9352.5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6450</v>
      </c>
      <c r="AK15" s="2" t="str">
        <f t="shared" si="0"/>
        <v>N.A.</v>
      </c>
      <c r="AL15" s="2">
        <f t="shared" si="0"/>
        <v>3761.4725483973343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5664.7037984648687</v>
      </c>
      <c r="AQ15" s="13" t="str">
        <f t="shared" si="0"/>
        <v>N.A.</v>
      </c>
      <c r="AR15" s="14">
        <f t="shared" si="0"/>
        <v>5664.7037984648687</v>
      </c>
    </row>
    <row r="16" spans="1:44" ht="15" customHeight="1" thickBot="1" x14ac:dyDescent="0.3">
      <c r="A16" s="3" t="s">
        <v>13</v>
      </c>
      <c r="B16" s="2">
        <v>5461080</v>
      </c>
      <c r="C16" s="2">
        <v>11818800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5461080</v>
      </c>
      <c r="M16" s="13">
        <f t="shared" si="1"/>
        <v>11818800</v>
      </c>
      <c r="N16" s="14">
        <f t="shared" ref="N16:N18" si="2">L16+M16</f>
        <v>17279880</v>
      </c>
      <c r="P16" s="3" t="s">
        <v>13</v>
      </c>
      <c r="Q16" s="2">
        <v>982</v>
      </c>
      <c r="R16" s="2">
        <v>1764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982</v>
      </c>
      <c r="AB16" s="13">
        <f t="shared" si="3"/>
        <v>1764</v>
      </c>
      <c r="AC16" s="14">
        <f t="shared" ref="AC16:AC18" si="4">AA16+AB16</f>
        <v>2746</v>
      </c>
      <c r="AE16" s="3" t="s">
        <v>13</v>
      </c>
      <c r="AF16" s="2">
        <f t="shared" ref="AF16:AF19" si="5">IFERROR(B16/Q16, "N.A.")</f>
        <v>5561.1812627291247</v>
      </c>
      <c r="AG16" s="2">
        <f t="shared" si="0"/>
        <v>6700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5561.1812627291247</v>
      </c>
      <c r="AQ16" s="13">
        <f t="shared" si="0"/>
        <v>6700</v>
      </c>
      <c r="AR16" s="14">
        <f t="shared" si="0"/>
        <v>6292.7458120903129</v>
      </c>
    </row>
    <row r="17" spans="1:44" ht="15" customHeight="1" thickBot="1" x14ac:dyDescent="0.3">
      <c r="A17" s="3" t="s">
        <v>14</v>
      </c>
      <c r="B17" s="2">
        <v>41361964.999999993</v>
      </c>
      <c r="C17" s="2">
        <v>58069260.000000007</v>
      </c>
      <c r="D17" s="2">
        <v>3895800</v>
      </c>
      <c r="E17" s="2"/>
      <c r="F17" s="2"/>
      <c r="G17" s="2">
        <v>1470000</v>
      </c>
      <c r="H17" s="2"/>
      <c r="I17" s="2">
        <v>12069119.999999998</v>
      </c>
      <c r="J17" s="2">
        <v>0</v>
      </c>
      <c r="K17" s="2"/>
      <c r="L17" s="1">
        <f t="shared" si="1"/>
        <v>45257764.999999993</v>
      </c>
      <c r="M17" s="13">
        <f t="shared" si="1"/>
        <v>71608380</v>
      </c>
      <c r="N17" s="14">
        <f t="shared" si="2"/>
        <v>116866145</v>
      </c>
      <c r="P17" s="3" t="s">
        <v>14</v>
      </c>
      <c r="Q17" s="2">
        <v>5173</v>
      </c>
      <c r="R17" s="2">
        <v>7867</v>
      </c>
      <c r="S17" s="2">
        <v>604</v>
      </c>
      <c r="T17" s="2">
        <v>0</v>
      </c>
      <c r="U17" s="2">
        <v>0</v>
      </c>
      <c r="V17" s="2">
        <v>533</v>
      </c>
      <c r="W17" s="2">
        <v>0</v>
      </c>
      <c r="X17" s="2">
        <v>1523</v>
      </c>
      <c r="Y17" s="2">
        <v>386</v>
      </c>
      <c r="Z17" s="2">
        <v>0</v>
      </c>
      <c r="AA17" s="1">
        <f t="shared" si="3"/>
        <v>6163</v>
      </c>
      <c r="AB17" s="13">
        <f t="shared" si="3"/>
        <v>9923</v>
      </c>
      <c r="AC17" s="14">
        <f t="shared" si="4"/>
        <v>16086</v>
      </c>
      <c r="AE17" s="3" t="s">
        <v>14</v>
      </c>
      <c r="AF17" s="2">
        <f t="shared" si="5"/>
        <v>7995.7403827566195</v>
      </c>
      <c r="AG17" s="2">
        <f t="shared" si="0"/>
        <v>7381.3728231854593</v>
      </c>
      <c r="AH17" s="2">
        <f t="shared" si="0"/>
        <v>6450</v>
      </c>
      <c r="AI17" s="2" t="str">
        <f t="shared" si="0"/>
        <v>N.A.</v>
      </c>
      <c r="AJ17" s="2" t="str">
        <f t="shared" si="0"/>
        <v>N.A.</v>
      </c>
      <c r="AK17" s="2">
        <f t="shared" si="0"/>
        <v>2757.9737335834898</v>
      </c>
      <c r="AL17" s="2" t="str">
        <f t="shared" si="0"/>
        <v>N.A.</v>
      </c>
      <c r="AM17" s="2">
        <f t="shared" si="0"/>
        <v>7924.5699277741287</v>
      </c>
      <c r="AN17" s="2">
        <f t="shared" si="0"/>
        <v>0</v>
      </c>
      <c r="AO17" s="2" t="str">
        <f t="shared" si="0"/>
        <v>N.A.</v>
      </c>
      <c r="AP17" s="15">
        <f t="shared" si="0"/>
        <v>7343.4634106766171</v>
      </c>
      <c r="AQ17" s="13">
        <f t="shared" si="0"/>
        <v>7216.4043132117304</v>
      </c>
      <c r="AR17" s="14">
        <f t="shared" si="0"/>
        <v>7265.0842347382813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21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61263305</v>
      </c>
      <c r="C19" s="2">
        <v>69888060</v>
      </c>
      <c r="D19" s="2">
        <v>3895800</v>
      </c>
      <c r="E19" s="2"/>
      <c r="F19" s="2">
        <v>2489700</v>
      </c>
      <c r="G19" s="2">
        <v>1470000</v>
      </c>
      <c r="H19" s="2">
        <v>11852400</v>
      </c>
      <c r="I19" s="2">
        <v>12069119.999999998</v>
      </c>
      <c r="J19" s="2">
        <v>0</v>
      </c>
      <c r="K19" s="2"/>
      <c r="L19" s="1">
        <f t="shared" ref="L19" si="6">B19+D19+F19+H19+J19</f>
        <v>79501205</v>
      </c>
      <c r="M19" s="13">
        <f t="shared" ref="M19" si="7">C19+E19+G19+I19+K19</f>
        <v>83427180</v>
      </c>
      <c r="N19" s="21">
        <f t="shared" ref="N19" si="8">L19+M19</f>
        <v>162928385</v>
      </c>
      <c r="P19" s="4" t="s">
        <v>16</v>
      </c>
      <c r="Q19" s="2">
        <v>7699</v>
      </c>
      <c r="R19" s="2">
        <v>9631</v>
      </c>
      <c r="S19" s="2">
        <v>604</v>
      </c>
      <c r="T19" s="2">
        <v>0</v>
      </c>
      <c r="U19" s="2">
        <v>386</v>
      </c>
      <c r="V19" s="2">
        <v>533</v>
      </c>
      <c r="W19" s="2">
        <v>3151</v>
      </c>
      <c r="X19" s="2">
        <v>1523</v>
      </c>
      <c r="Y19" s="2">
        <v>386</v>
      </c>
      <c r="Z19" s="2">
        <v>0</v>
      </c>
      <c r="AA19" s="1">
        <f t="shared" ref="AA19" si="9">Q19+S19+U19+W19+Y19</f>
        <v>12226</v>
      </c>
      <c r="AB19" s="13">
        <f t="shared" ref="AB19" si="10">R19+T19+V19+X19+Z19</f>
        <v>11687</v>
      </c>
      <c r="AC19" s="14">
        <f t="shared" ref="AC19" si="11">AA19+AB19</f>
        <v>23913</v>
      </c>
      <c r="AE19" s="4" t="s">
        <v>16</v>
      </c>
      <c r="AF19" s="2">
        <f t="shared" si="5"/>
        <v>7957.3067930900115</v>
      </c>
      <c r="AG19" s="2">
        <f t="shared" si="0"/>
        <v>7256.5735645312016</v>
      </c>
      <c r="AH19" s="2">
        <f t="shared" si="0"/>
        <v>6450</v>
      </c>
      <c r="AI19" s="2" t="str">
        <f t="shared" si="0"/>
        <v>N.A.</v>
      </c>
      <c r="AJ19" s="2">
        <f t="shared" si="0"/>
        <v>6450</v>
      </c>
      <c r="AK19" s="2">
        <f t="shared" si="0"/>
        <v>2757.9737335834898</v>
      </c>
      <c r="AL19" s="2">
        <f t="shared" si="0"/>
        <v>3761.4725483973343</v>
      </c>
      <c r="AM19" s="2">
        <f t="shared" si="0"/>
        <v>7924.5699277741287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6502.6341403566166</v>
      </c>
      <c r="AQ19" s="13">
        <f t="shared" ref="AQ19" si="13">IFERROR(M19/AB19, "N.A.")</f>
        <v>7138.4598271583809</v>
      </c>
      <c r="AR19" s="14">
        <f t="shared" ref="AR19" si="14">IFERROR(N19/AC19, "N.A.")</f>
        <v>6813.3812152385735</v>
      </c>
    </row>
    <row r="20" spans="1:44" ht="15" customHeight="1" thickBot="1" x14ac:dyDescent="0.3">
      <c r="A20" s="5" t="s">
        <v>0</v>
      </c>
      <c r="B20" s="42">
        <f>B19+C19</f>
        <v>131151365</v>
      </c>
      <c r="C20" s="43"/>
      <c r="D20" s="42">
        <f>D19+E19</f>
        <v>3895800</v>
      </c>
      <c r="E20" s="43"/>
      <c r="F20" s="42">
        <f>F19+G19</f>
        <v>3959700</v>
      </c>
      <c r="G20" s="43"/>
      <c r="H20" s="42">
        <f>H19+I19</f>
        <v>23921520</v>
      </c>
      <c r="I20" s="43"/>
      <c r="J20" s="42">
        <f>J19+K19</f>
        <v>0</v>
      </c>
      <c r="K20" s="43"/>
      <c r="L20" s="42">
        <f>L19+M19</f>
        <v>162928385</v>
      </c>
      <c r="M20" s="46"/>
      <c r="N20" s="22">
        <f>B20+D20+F20+H20+J20</f>
        <v>162928385</v>
      </c>
      <c r="P20" s="5" t="s">
        <v>0</v>
      </c>
      <c r="Q20" s="42">
        <f>Q19+R19</f>
        <v>17330</v>
      </c>
      <c r="R20" s="43"/>
      <c r="S20" s="42">
        <f>S19+T19</f>
        <v>604</v>
      </c>
      <c r="T20" s="43"/>
      <c r="U20" s="42">
        <f>U19+V19</f>
        <v>919</v>
      </c>
      <c r="V20" s="43"/>
      <c r="W20" s="42">
        <f>W19+X19</f>
        <v>4674</v>
      </c>
      <c r="X20" s="43"/>
      <c r="Y20" s="42">
        <f>Y19+Z19</f>
        <v>386</v>
      </c>
      <c r="Z20" s="43"/>
      <c r="AA20" s="42">
        <f>AA19+AB19</f>
        <v>23913</v>
      </c>
      <c r="AB20" s="43"/>
      <c r="AC20" s="23">
        <f>Q20+S20+U20+W20+Y20</f>
        <v>23913</v>
      </c>
      <c r="AE20" s="5" t="s">
        <v>0</v>
      </c>
      <c r="AF20" s="44">
        <f>IFERROR(B20/Q20,"N.A.")</f>
        <v>7567.8802654356605</v>
      </c>
      <c r="AG20" s="45"/>
      <c r="AH20" s="44">
        <f>IFERROR(D20/S20,"N.A.")</f>
        <v>6450</v>
      </c>
      <c r="AI20" s="45"/>
      <c r="AJ20" s="44">
        <f>IFERROR(F20/U20,"N.A.")</f>
        <v>4308.7051142546243</v>
      </c>
      <c r="AK20" s="45"/>
      <c r="AL20" s="44">
        <f>IFERROR(H20/W20,"N.A.")</f>
        <v>5117.9974326059046</v>
      </c>
      <c r="AM20" s="45"/>
      <c r="AN20" s="44">
        <f>IFERROR(J20/Y20,"N.A.")</f>
        <v>0</v>
      </c>
      <c r="AO20" s="45"/>
      <c r="AP20" s="44">
        <f>IFERROR(L20/AA20,"N.A.")</f>
        <v>6813.3812152385735</v>
      </c>
      <c r="AQ20" s="45"/>
      <c r="AR20" s="16">
        <f>IFERROR(N20/AC20, "N.A.")</f>
        <v>6813.3812152385735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40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40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40"/>
      <c r="AR24" s="25"/>
    </row>
    <row r="25" spans="1:44" ht="1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41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41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41"/>
      <c r="AR25" s="25"/>
    </row>
    <row r="26" spans="1:44" ht="15" customHeight="1" thickBot="1" x14ac:dyDescent="0.3">
      <c r="A26" s="26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6"/>
      <c r="P26" s="26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6"/>
      <c r="AE26" s="26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6"/>
    </row>
    <row r="27" spans="1:44" ht="15" customHeight="1" thickBot="1" x14ac:dyDescent="0.3">
      <c r="A27" s="3" t="s">
        <v>12</v>
      </c>
      <c r="B27" s="2">
        <v>14440260</v>
      </c>
      <c r="C27" s="2"/>
      <c r="D27" s="2"/>
      <c r="E27" s="2"/>
      <c r="F27" s="2">
        <v>2489700</v>
      </c>
      <c r="G27" s="2"/>
      <c r="H27" s="2">
        <v>10694400</v>
      </c>
      <c r="I27" s="2"/>
      <c r="J27" s="2"/>
      <c r="K27" s="2"/>
      <c r="L27" s="1">
        <f>B27+D27+F27+H27+J27</f>
        <v>27624360</v>
      </c>
      <c r="M27" s="13">
        <f>C27+E27+G27+I27+K27</f>
        <v>0</v>
      </c>
      <c r="N27" s="14">
        <f>L27+M27</f>
        <v>27624360</v>
      </c>
      <c r="P27" s="3" t="s">
        <v>12</v>
      </c>
      <c r="Q27" s="2">
        <v>1544</v>
      </c>
      <c r="R27" s="2">
        <v>0</v>
      </c>
      <c r="S27" s="2">
        <v>0</v>
      </c>
      <c r="T27" s="2">
        <v>0</v>
      </c>
      <c r="U27" s="2">
        <v>386</v>
      </c>
      <c r="V27" s="2">
        <v>0</v>
      </c>
      <c r="W27" s="2">
        <v>1993</v>
      </c>
      <c r="X27" s="2">
        <v>0</v>
      </c>
      <c r="Y27" s="2">
        <v>0</v>
      </c>
      <c r="Z27" s="2">
        <v>0</v>
      </c>
      <c r="AA27" s="1">
        <f>Q27+S27+U27+W27+Y27</f>
        <v>3923</v>
      </c>
      <c r="AB27" s="13">
        <f>R27+T27+V27+X27+Z27</f>
        <v>0</v>
      </c>
      <c r="AC27" s="14">
        <f>AA27+AB27</f>
        <v>3923</v>
      </c>
      <c r="AE27" s="3" t="s">
        <v>12</v>
      </c>
      <c r="AF27" s="2">
        <f>IFERROR(B27/Q27, "N.A.")</f>
        <v>9352.5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6450</v>
      </c>
      <c r="AK27" s="2" t="str">
        <f t="shared" si="15"/>
        <v>N.A.</v>
      </c>
      <c r="AL27" s="2">
        <f t="shared" si="15"/>
        <v>5365.9809332664327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7041.6416008157021</v>
      </c>
      <c r="AQ27" s="13" t="str">
        <f t="shared" si="15"/>
        <v>N.A.</v>
      </c>
      <c r="AR27" s="14">
        <f t="shared" si="15"/>
        <v>7041.6416008157021</v>
      </c>
    </row>
    <row r="28" spans="1:44" ht="15" customHeight="1" thickBot="1" x14ac:dyDescent="0.3">
      <c r="A28" s="3" t="s">
        <v>13</v>
      </c>
      <c r="B28" s="2">
        <v>1029000</v>
      </c>
      <c r="C28" s="2">
        <v>5938800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1029000</v>
      </c>
      <c r="M28" s="13">
        <f t="shared" si="16"/>
        <v>5938800</v>
      </c>
      <c r="N28" s="14">
        <f t="shared" ref="N28:N30" si="17">L28+M28</f>
        <v>6967800</v>
      </c>
      <c r="P28" s="3" t="s">
        <v>13</v>
      </c>
      <c r="Q28" s="2">
        <v>147</v>
      </c>
      <c r="R28" s="2">
        <v>882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147</v>
      </c>
      <c r="AB28" s="13">
        <f t="shared" si="18"/>
        <v>882</v>
      </c>
      <c r="AC28" s="14">
        <f t="shared" ref="AC28:AC30" si="19">AA28+AB28</f>
        <v>1029</v>
      </c>
      <c r="AE28" s="3" t="s">
        <v>13</v>
      </c>
      <c r="AF28" s="2">
        <f t="shared" ref="AF28:AF31" si="20">IFERROR(B28/Q28, "N.A.")</f>
        <v>7000</v>
      </c>
      <c r="AG28" s="2">
        <f t="shared" si="15"/>
        <v>6733.333333333333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7000</v>
      </c>
      <c r="AQ28" s="13">
        <f t="shared" si="15"/>
        <v>6733.333333333333</v>
      </c>
      <c r="AR28" s="14">
        <f t="shared" si="15"/>
        <v>6771.4285714285716</v>
      </c>
    </row>
    <row r="29" spans="1:44" ht="15" customHeight="1" thickBot="1" x14ac:dyDescent="0.3">
      <c r="A29" s="3" t="s">
        <v>14</v>
      </c>
      <c r="B29" s="2">
        <v>35116204.999999993</v>
      </c>
      <c r="C29" s="2">
        <v>43851260</v>
      </c>
      <c r="D29" s="2">
        <v>3895800</v>
      </c>
      <c r="E29" s="2"/>
      <c r="F29" s="2"/>
      <c r="G29" s="2"/>
      <c r="H29" s="2"/>
      <c r="I29" s="2">
        <v>12069119.999999998</v>
      </c>
      <c r="J29" s="2"/>
      <c r="K29" s="2"/>
      <c r="L29" s="1">
        <f t="shared" si="16"/>
        <v>39012004.999999993</v>
      </c>
      <c r="M29" s="13">
        <f t="shared" si="16"/>
        <v>55920380</v>
      </c>
      <c r="N29" s="14">
        <f t="shared" si="17"/>
        <v>94932385</v>
      </c>
      <c r="P29" s="3" t="s">
        <v>14</v>
      </c>
      <c r="Q29" s="2">
        <v>3889</v>
      </c>
      <c r="R29" s="2">
        <v>5727</v>
      </c>
      <c r="S29" s="2">
        <v>604</v>
      </c>
      <c r="T29" s="2">
        <v>0</v>
      </c>
      <c r="U29" s="2">
        <v>0</v>
      </c>
      <c r="V29" s="2">
        <v>0</v>
      </c>
      <c r="W29" s="2">
        <v>0</v>
      </c>
      <c r="X29" s="2">
        <v>1523</v>
      </c>
      <c r="Y29" s="2">
        <v>0</v>
      </c>
      <c r="Z29" s="2">
        <v>0</v>
      </c>
      <c r="AA29" s="1">
        <f t="shared" si="18"/>
        <v>4493</v>
      </c>
      <c r="AB29" s="13">
        <f t="shared" si="18"/>
        <v>7250</v>
      </c>
      <c r="AC29" s="14">
        <f t="shared" si="19"/>
        <v>11743</v>
      </c>
      <c r="AE29" s="3" t="s">
        <v>14</v>
      </c>
      <c r="AF29" s="2">
        <f t="shared" si="20"/>
        <v>9029.6232964772407</v>
      </c>
      <c r="AG29" s="2">
        <f t="shared" si="15"/>
        <v>7656.9338222455035</v>
      </c>
      <c r="AH29" s="2">
        <f t="shared" si="15"/>
        <v>6450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7924.5699277741287</v>
      </c>
      <c r="AN29" s="2" t="str">
        <f t="shared" si="15"/>
        <v>N.A.</v>
      </c>
      <c r="AO29" s="2" t="str">
        <f t="shared" si="15"/>
        <v>N.A.</v>
      </c>
      <c r="AP29" s="15">
        <f t="shared" si="15"/>
        <v>8682.8410861339853</v>
      </c>
      <c r="AQ29" s="13">
        <f t="shared" si="15"/>
        <v>7713.1558620689657</v>
      </c>
      <c r="AR29" s="14">
        <f t="shared" si="15"/>
        <v>8084.168014987652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21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50585464.999999993</v>
      </c>
      <c r="C31" s="2">
        <v>49790060.000000007</v>
      </c>
      <c r="D31" s="2">
        <v>3895800</v>
      </c>
      <c r="E31" s="2"/>
      <c r="F31" s="2">
        <v>2489700</v>
      </c>
      <c r="G31" s="2"/>
      <c r="H31" s="2">
        <v>10694400</v>
      </c>
      <c r="I31" s="2">
        <v>12069119.999999998</v>
      </c>
      <c r="J31" s="2"/>
      <c r="K31" s="2"/>
      <c r="L31" s="1">
        <f t="shared" ref="L31" si="21">B31+D31+F31+H31+J31</f>
        <v>67665365</v>
      </c>
      <c r="M31" s="13">
        <f t="shared" ref="M31" si="22">C31+E31+G31+I31+K31</f>
        <v>61859180.000000007</v>
      </c>
      <c r="N31" s="21">
        <f t="shared" ref="N31" si="23">L31+M31</f>
        <v>129524545</v>
      </c>
      <c r="P31" s="4" t="s">
        <v>16</v>
      </c>
      <c r="Q31" s="2">
        <v>5580</v>
      </c>
      <c r="R31" s="2">
        <v>6609</v>
      </c>
      <c r="S31" s="2">
        <v>604</v>
      </c>
      <c r="T31" s="2">
        <v>0</v>
      </c>
      <c r="U31" s="2">
        <v>386</v>
      </c>
      <c r="V31" s="2">
        <v>0</v>
      </c>
      <c r="W31" s="2">
        <v>1993</v>
      </c>
      <c r="X31" s="2">
        <v>1523</v>
      </c>
      <c r="Y31" s="2">
        <v>0</v>
      </c>
      <c r="Z31" s="2">
        <v>0</v>
      </c>
      <c r="AA31" s="1">
        <f t="shared" ref="AA31" si="24">Q31+S31+U31+W31+Y31</f>
        <v>8563</v>
      </c>
      <c r="AB31" s="13">
        <f t="shared" ref="AB31" si="25">R31+T31+V31+X31+Z31</f>
        <v>8132</v>
      </c>
      <c r="AC31" s="14">
        <f t="shared" ref="AC31" si="26">AA31+AB31</f>
        <v>16695</v>
      </c>
      <c r="AE31" s="4" t="s">
        <v>16</v>
      </c>
      <c r="AF31" s="2">
        <f t="shared" si="20"/>
        <v>9065.4955197132604</v>
      </c>
      <c r="AG31" s="2">
        <f t="shared" si="15"/>
        <v>7533.6752912694819</v>
      </c>
      <c r="AH31" s="2">
        <f t="shared" si="15"/>
        <v>6450</v>
      </c>
      <c r="AI31" s="2" t="str">
        <f t="shared" si="15"/>
        <v>N.A.</v>
      </c>
      <c r="AJ31" s="2">
        <f t="shared" si="15"/>
        <v>6450</v>
      </c>
      <c r="AK31" s="2" t="str">
        <f t="shared" si="15"/>
        <v>N.A.</v>
      </c>
      <c r="AL31" s="2">
        <f t="shared" si="15"/>
        <v>5365.9809332664327</v>
      </c>
      <c r="AM31" s="2">
        <f t="shared" si="15"/>
        <v>7924.5699277741287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7902.0629452294761</v>
      </c>
      <c r="AQ31" s="13">
        <f t="shared" ref="AQ31" si="28">IFERROR(M31/AB31, "N.A.")</f>
        <v>7606.8839153959671</v>
      </c>
      <c r="AR31" s="14">
        <f t="shared" ref="AR31" si="29">IFERROR(N31/AC31, "N.A.")</f>
        <v>7758.2836178496555</v>
      </c>
    </row>
    <row r="32" spans="1:44" ht="15" customHeight="1" thickBot="1" x14ac:dyDescent="0.3">
      <c r="A32" s="5" t="s">
        <v>0</v>
      </c>
      <c r="B32" s="42">
        <f>B31+C31</f>
        <v>100375525</v>
      </c>
      <c r="C32" s="43"/>
      <c r="D32" s="42">
        <f>D31+E31</f>
        <v>3895800</v>
      </c>
      <c r="E32" s="43"/>
      <c r="F32" s="42">
        <f>F31+G31</f>
        <v>2489700</v>
      </c>
      <c r="G32" s="43"/>
      <c r="H32" s="42">
        <f>H31+I31</f>
        <v>22763520</v>
      </c>
      <c r="I32" s="43"/>
      <c r="J32" s="42">
        <f>J31+K31</f>
        <v>0</v>
      </c>
      <c r="K32" s="43"/>
      <c r="L32" s="42">
        <f>L31+M31</f>
        <v>129524545</v>
      </c>
      <c r="M32" s="46"/>
      <c r="N32" s="22">
        <f>B32+D32+F32+H32+J32</f>
        <v>129524545</v>
      </c>
      <c r="P32" s="5" t="s">
        <v>0</v>
      </c>
      <c r="Q32" s="42">
        <f>Q31+R31</f>
        <v>12189</v>
      </c>
      <c r="R32" s="43"/>
      <c r="S32" s="42">
        <f>S31+T31</f>
        <v>604</v>
      </c>
      <c r="T32" s="43"/>
      <c r="U32" s="42">
        <f>U31+V31</f>
        <v>386</v>
      </c>
      <c r="V32" s="43"/>
      <c r="W32" s="42">
        <f>W31+X31</f>
        <v>3516</v>
      </c>
      <c r="X32" s="43"/>
      <c r="Y32" s="42">
        <f>Y31+Z31</f>
        <v>0</v>
      </c>
      <c r="Z32" s="43"/>
      <c r="AA32" s="42">
        <f>AA31+AB31</f>
        <v>16695</v>
      </c>
      <c r="AB32" s="43"/>
      <c r="AC32" s="23">
        <f>Q32+S32+U32+W32+Y32</f>
        <v>16695</v>
      </c>
      <c r="AE32" s="5" t="s">
        <v>0</v>
      </c>
      <c r="AF32" s="44">
        <f>IFERROR(B32/Q32,"N.A.")</f>
        <v>8234.9269833456401</v>
      </c>
      <c r="AG32" s="45"/>
      <c r="AH32" s="44">
        <f>IFERROR(D32/S32,"N.A.")</f>
        <v>6450</v>
      </c>
      <c r="AI32" s="45"/>
      <c r="AJ32" s="44">
        <f>IFERROR(F32/U32,"N.A.")</f>
        <v>6450</v>
      </c>
      <c r="AK32" s="45"/>
      <c r="AL32" s="44">
        <f>IFERROR(H32/W32,"N.A.")</f>
        <v>6474.2662116040956</v>
      </c>
      <c r="AM32" s="45"/>
      <c r="AN32" s="44" t="str">
        <f>IFERROR(J32/Y32,"N.A.")</f>
        <v>N.A.</v>
      </c>
      <c r="AO32" s="45"/>
      <c r="AP32" s="44">
        <f>IFERROR(L32/AA32,"N.A.")</f>
        <v>7758.2836178496555</v>
      </c>
      <c r="AQ32" s="45"/>
      <c r="AR32" s="16">
        <f>IFERROR(N32/AC32, "N.A.")</f>
        <v>7758.2836178496555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40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40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40"/>
      <c r="AR36" s="25"/>
    </row>
    <row r="37" spans="1:44" ht="1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41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41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41"/>
      <c r="AR37" s="25"/>
    </row>
    <row r="38" spans="1:44" ht="15" customHeight="1" thickBot="1" x14ac:dyDescent="0.3">
      <c r="A38" s="26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6"/>
      <c r="P38" s="26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6"/>
      <c r="AE38" s="26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1158000</v>
      </c>
      <c r="I39" s="2"/>
      <c r="J39" s="2"/>
      <c r="K39" s="2"/>
      <c r="L39" s="1">
        <f>B39+D39+F39+H39+J39</f>
        <v>1158000</v>
      </c>
      <c r="M39" s="13">
        <f>C39+E39+G39+I39+K39</f>
        <v>0</v>
      </c>
      <c r="N39" s="14">
        <f>L39+M39</f>
        <v>1158000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1158</v>
      </c>
      <c r="X39" s="2">
        <v>0</v>
      </c>
      <c r="Y39" s="2">
        <v>0</v>
      </c>
      <c r="Z39" s="2">
        <v>0</v>
      </c>
      <c r="AA39" s="1">
        <f>Q39+S39+U39+W39+Y39</f>
        <v>1158</v>
      </c>
      <c r="AB39" s="13">
        <f>R39+T39+V39+X39+Z39</f>
        <v>0</v>
      </c>
      <c r="AC39" s="14">
        <f>AA39+AB39</f>
        <v>1158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1000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1000</v>
      </c>
      <c r="AQ39" s="13" t="str">
        <f t="shared" si="30"/>
        <v>N.A.</v>
      </c>
      <c r="AR39" s="14">
        <f t="shared" si="30"/>
        <v>1000</v>
      </c>
    </row>
    <row r="40" spans="1:44" ht="15" customHeight="1" thickBot="1" x14ac:dyDescent="0.3">
      <c r="A40" s="3" t="s">
        <v>13</v>
      </c>
      <c r="B40" s="2">
        <v>4432080</v>
      </c>
      <c r="C40" s="2">
        <v>5880000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4432080</v>
      </c>
      <c r="M40" s="13">
        <f t="shared" si="31"/>
        <v>5880000</v>
      </c>
      <c r="N40" s="14">
        <f t="shared" ref="N40:N42" si="32">L40+M40</f>
        <v>10312080</v>
      </c>
      <c r="P40" s="3" t="s">
        <v>13</v>
      </c>
      <c r="Q40" s="2">
        <v>835</v>
      </c>
      <c r="R40" s="2">
        <v>882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835</v>
      </c>
      <c r="AB40" s="13">
        <f t="shared" si="33"/>
        <v>882</v>
      </c>
      <c r="AC40" s="14">
        <f t="shared" ref="AC40:AC42" si="34">AA40+AB40</f>
        <v>1717</v>
      </c>
      <c r="AE40" s="3" t="s">
        <v>13</v>
      </c>
      <c r="AF40" s="2">
        <f t="shared" ref="AF40:AF43" si="35">IFERROR(B40/Q40, "N.A.")</f>
        <v>5307.8802395209577</v>
      </c>
      <c r="AG40" s="2">
        <f t="shared" si="30"/>
        <v>6666.666666666667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5307.8802395209577</v>
      </c>
      <c r="AQ40" s="13">
        <f t="shared" si="30"/>
        <v>6666.666666666667</v>
      </c>
      <c r="AR40" s="14">
        <f t="shared" si="30"/>
        <v>6005.8707047175303</v>
      </c>
    </row>
    <row r="41" spans="1:44" ht="15" customHeight="1" thickBot="1" x14ac:dyDescent="0.3">
      <c r="A41" s="3" t="s">
        <v>14</v>
      </c>
      <c r="B41" s="2">
        <v>6245760</v>
      </c>
      <c r="C41" s="2">
        <v>14217999.999999998</v>
      </c>
      <c r="D41" s="2"/>
      <c r="E41" s="2"/>
      <c r="F41" s="2"/>
      <c r="G41" s="2">
        <v>1470000</v>
      </c>
      <c r="H41" s="2"/>
      <c r="I41" s="2"/>
      <c r="J41" s="2">
        <v>0</v>
      </c>
      <c r="K41" s="2"/>
      <c r="L41" s="1">
        <f t="shared" si="31"/>
        <v>6245760</v>
      </c>
      <c r="M41" s="13">
        <f t="shared" si="31"/>
        <v>15687999.999999998</v>
      </c>
      <c r="N41" s="14">
        <f t="shared" si="32"/>
        <v>21933760</v>
      </c>
      <c r="P41" s="3" t="s">
        <v>14</v>
      </c>
      <c r="Q41" s="2">
        <v>1284</v>
      </c>
      <c r="R41" s="2">
        <v>2140</v>
      </c>
      <c r="S41" s="2">
        <v>0</v>
      </c>
      <c r="T41" s="2">
        <v>0</v>
      </c>
      <c r="U41" s="2">
        <v>0</v>
      </c>
      <c r="V41" s="2">
        <v>533</v>
      </c>
      <c r="W41" s="2">
        <v>0</v>
      </c>
      <c r="X41" s="2">
        <v>0</v>
      </c>
      <c r="Y41" s="2">
        <v>386</v>
      </c>
      <c r="Z41" s="2">
        <v>0</v>
      </c>
      <c r="AA41" s="1">
        <f t="shared" si="33"/>
        <v>1670</v>
      </c>
      <c r="AB41" s="13">
        <f t="shared" si="33"/>
        <v>2673</v>
      </c>
      <c r="AC41" s="14">
        <f t="shared" si="34"/>
        <v>4343</v>
      </c>
      <c r="AE41" s="3" t="s">
        <v>14</v>
      </c>
      <c r="AF41" s="2">
        <f t="shared" si="35"/>
        <v>4864.2990654205605</v>
      </c>
      <c r="AG41" s="2">
        <f t="shared" si="30"/>
        <v>6643.925233644859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2757.9737335834898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3739.9760479041915</v>
      </c>
      <c r="AQ41" s="13">
        <f t="shared" si="30"/>
        <v>5869.0609801720902</v>
      </c>
      <c r="AR41" s="14">
        <f t="shared" si="30"/>
        <v>5050.3707114897534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10677840</v>
      </c>
      <c r="C43" s="2">
        <v>20098000</v>
      </c>
      <c r="D43" s="2"/>
      <c r="E43" s="2"/>
      <c r="F43" s="2"/>
      <c r="G43" s="2">
        <v>1470000</v>
      </c>
      <c r="H43" s="2">
        <v>1158000</v>
      </c>
      <c r="I43" s="2"/>
      <c r="J43" s="2">
        <v>0</v>
      </c>
      <c r="K43" s="2"/>
      <c r="L43" s="1">
        <f t="shared" ref="L43" si="36">B43+D43+F43+H43+J43</f>
        <v>11835840</v>
      </c>
      <c r="M43" s="13">
        <f t="shared" ref="M43" si="37">C43+E43+G43+I43+K43</f>
        <v>21568000</v>
      </c>
      <c r="N43" s="21">
        <f t="shared" ref="N43" si="38">L43+M43</f>
        <v>33403840</v>
      </c>
      <c r="P43" s="4" t="s">
        <v>16</v>
      </c>
      <c r="Q43" s="2">
        <v>2119</v>
      </c>
      <c r="R43" s="2">
        <v>3022</v>
      </c>
      <c r="S43" s="2">
        <v>0</v>
      </c>
      <c r="T43" s="2">
        <v>0</v>
      </c>
      <c r="U43" s="2">
        <v>0</v>
      </c>
      <c r="V43" s="2">
        <v>533</v>
      </c>
      <c r="W43" s="2">
        <v>1158</v>
      </c>
      <c r="X43" s="2">
        <v>0</v>
      </c>
      <c r="Y43" s="2">
        <v>386</v>
      </c>
      <c r="Z43" s="2">
        <v>0</v>
      </c>
      <c r="AA43" s="1">
        <f t="shared" ref="AA43" si="39">Q43+S43+U43+W43+Y43</f>
        <v>3663</v>
      </c>
      <c r="AB43" s="13">
        <f t="shared" ref="AB43" si="40">R43+T43+V43+X43+Z43</f>
        <v>3555</v>
      </c>
      <c r="AC43" s="21">
        <f t="shared" ref="AC43" si="41">AA43+AB43</f>
        <v>7218</v>
      </c>
      <c r="AE43" s="4" t="s">
        <v>16</v>
      </c>
      <c r="AF43" s="2">
        <f t="shared" si="35"/>
        <v>5039.0939122227464</v>
      </c>
      <c r="AG43" s="2">
        <f t="shared" si="30"/>
        <v>6650.5625413633352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2757.9737335834898</v>
      </c>
      <c r="AL43" s="2">
        <f t="shared" si="30"/>
        <v>1000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3231.187551187551</v>
      </c>
      <c r="AQ43" s="13">
        <f t="shared" ref="AQ43" si="43">IFERROR(M43/AB43, "N.A.")</f>
        <v>6066.947960618847</v>
      </c>
      <c r="AR43" s="14">
        <f t="shared" ref="AR43" si="44">IFERROR(N43/AC43, "N.A.")</f>
        <v>4627.8525907453586</v>
      </c>
    </row>
    <row r="44" spans="1:44" ht="15" customHeight="1" thickBot="1" x14ac:dyDescent="0.3">
      <c r="A44" s="5" t="s">
        <v>0</v>
      </c>
      <c r="B44" s="42">
        <f>B43+C43</f>
        <v>30775840</v>
      </c>
      <c r="C44" s="43"/>
      <c r="D44" s="42">
        <f>D43+E43</f>
        <v>0</v>
      </c>
      <c r="E44" s="43"/>
      <c r="F44" s="42">
        <f>F43+G43</f>
        <v>1470000</v>
      </c>
      <c r="G44" s="43"/>
      <c r="H44" s="42">
        <f>H43+I43</f>
        <v>1158000</v>
      </c>
      <c r="I44" s="43"/>
      <c r="J44" s="42">
        <f>J43+K43</f>
        <v>0</v>
      </c>
      <c r="K44" s="43"/>
      <c r="L44" s="42">
        <f>L43+M43</f>
        <v>33403840</v>
      </c>
      <c r="M44" s="46"/>
      <c r="N44" s="22">
        <f>B44+D44+F44+H44+J44</f>
        <v>33403840</v>
      </c>
      <c r="P44" s="5" t="s">
        <v>0</v>
      </c>
      <c r="Q44" s="42">
        <f>Q43+R43</f>
        <v>5141</v>
      </c>
      <c r="R44" s="43"/>
      <c r="S44" s="42">
        <f>S43+T43</f>
        <v>0</v>
      </c>
      <c r="T44" s="43"/>
      <c r="U44" s="42">
        <f>U43+V43</f>
        <v>533</v>
      </c>
      <c r="V44" s="43"/>
      <c r="W44" s="42">
        <f>W43+X43</f>
        <v>1158</v>
      </c>
      <c r="X44" s="43"/>
      <c r="Y44" s="42">
        <f>Y43+Z43</f>
        <v>386</v>
      </c>
      <c r="Z44" s="43"/>
      <c r="AA44" s="42">
        <f>AA43+AB43</f>
        <v>7218</v>
      </c>
      <c r="AB44" s="46"/>
      <c r="AC44" s="22">
        <f>Q44+S44+U44+W44+Y44</f>
        <v>7218</v>
      </c>
      <c r="AE44" s="5" t="s">
        <v>0</v>
      </c>
      <c r="AF44" s="44">
        <f>IFERROR(B44/Q44,"N.A.")</f>
        <v>5986.3528496401477</v>
      </c>
      <c r="AG44" s="45"/>
      <c r="AH44" s="44" t="str">
        <f>IFERROR(D44/S44,"N.A.")</f>
        <v>N.A.</v>
      </c>
      <c r="AI44" s="45"/>
      <c r="AJ44" s="44">
        <f>IFERROR(F44/U44,"N.A.")</f>
        <v>2757.9737335834898</v>
      </c>
      <c r="AK44" s="45"/>
      <c r="AL44" s="44">
        <f>IFERROR(H44/W44,"N.A.")</f>
        <v>1000</v>
      </c>
      <c r="AM44" s="45"/>
      <c r="AN44" s="44">
        <f>IFERROR(J44/Y44,"N.A.")</f>
        <v>0</v>
      </c>
      <c r="AO44" s="45"/>
      <c r="AP44" s="44">
        <f>IFERROR(L44/AA44,"N.A.")</f>
        <v>4627.8525907453586</v>
      </c>
      <c r="AQ44" s="45"/>
      <c r="AR44" s="16">
        <f>IFERROR(N44/AC44, "N.A.")</f>
        <v>4627.8525907453586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3946fdfc-da00-409a-95df-cd9f19cc2a9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2021 T2</dc:title>
  <dc:subject>Matriz Hussmanns Quintana Roo, 2021-T2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2025-12-16T14:48:27Z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